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35" windowHeight="9300" activeTab="0"/>
  </bookViews>
  <sheets>
    <sheet name="Sheet1" sheetId="1" r:id="rId1"/>
  </sheets>
  <definedNames>
    <definedName name="_xlnm.Print_Area" localSheetId="0">'Sheet1'!$C$18:$M$626</definedName>
  </definedNames>
  <calcPr fullCalcOnLoad="1"/>
</workbook>
</file>

<file path=xl/sharedStrings.xml><?xml version="1.0" encoding="utf-8"?>
<sst xmlns="http://schemas.openxmlformats.org/spreadsheetml/2006/main" count="18" uniqueCount="18">
  <si>
    <t>RunDavid@Verizon.net</t>
  </si>
  <si>
    <t>Main websites:</t>
  </si>
  <si>
    <t xml:space="preserve"> www.Tech-For-Text.com</t>
  </si>
  <si>
    <t>www.TechForText.com/List</t>
  </si>
  <si>
    <t>www.TechForText.com</t>
  </si>
  <si>
    <t>Phone (212) 581-3740</t>
  </si>
  <si>
    <t xml:space="preserve">Step 1)  The first step to create a calendar, is to left click with the mouse on the template to open it, which you have completed, if you are reading this.  </t>
  </si>
  <si>
    <t xml:space="preserve">Step 2)  Then delete the date in the light-blue box below, and then enter the start date of your calendar, using the format month/day/year. (All the dates on the calendar will be automatically calculated from the start date you entered, based on the first of a month. For example, if you enter January 31, all the calculations will be calculated from January 1.) </t>
  </si>
  <si>
    <t xml:space="preserve">Step 3) Then save the calendar with a file name you find convenient.  (A good filename is the Month and year of the start date you enter, separated by a dash, and followed by the word calendar, such as 11-09Calendar.)  </t>
  </si>
  <si>
    <t>You can create as many calendars as you want, even if they all have the same start date, such as to distribute to friends or customers. Each calendar must have its own file name, if it is on the same computer and directory with calendars you previously created.</t>
  </si>
  <si>
    <t>The light-yellow boxes, above each day are for writing notes, and noting appointment dates. You can enter over 2000 words in each light-yellow box, but you will only be able to see the words, if you place the cruiser on the box, such as by clicking with the mouse on the box.  If you enter eight or nine words in a light-yellow-box, you will be able to see the text, without doing the above.</t>
  </si>
  <si>
    <t xml:space="preserve">To save the text you entered, you must press the save button on the menu, or hold down the Ctrl key while pressing the S key.  If you change the position of the calendar, such as from January to February, you must also carry out the above.  If this is not done, any notes you entered, and any positional changes you made to the calendar, will be lost when you close the software.   </t>
  </si>
  <si>
    <t>36 Month Calendar-Diary Generator</t>
  </si>
  <si>
    <t xml:space="preserve">Created By David Alderoty, November 2009. </t>
  </si>
  <si>
    <t>Email</t>
  </si>
  <si>
    <t xml:space="preserve">This is a specially designed Excel template that can generate 36 month calendar-diaries, until the year 9996. </t>
  </si>
  <si>
    <t>The current date (today's date) will be highlighted in pink, automatically by the software. The pink color will automatically move from one day to another, throughout the 36 months.  The current month has narrow frames on the left and right highlighted in red.  This red highlighting moves from one month to another on the first and remains until the last day of the month.</t>
  </si>
  <si>
    <t>Delete the date below, and enter the start date of your calendar, in the same format as the date you deleted (month/day/year).</t>
  </si>
</sst>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F800]dddd\,\ mmmm\ dd\,\ yyyy"/>
    <numFmt numFmtId="165" formatCode="0.000%\ &quot;of the day is gone&quot;"/>
    <numFmt numFmtId="166" formatCode="0.000%\ &quot;of the day is remaining&quot;"/>
    <numFmt numFmtId="167" formatCode="ddd\,\ mmm\ d"/>
    <numFmt numFmtId="168" formatCode="0.00000%\ &quot;of this month is gone.&quot;"/>
    <numFmt numFmtId="169" formatCode="#,##0\ &quot;day of this year has passed&quot;"/>
    <numFmt numFmtId="170" formatCode="0\ &quot;hours and&quot;"/>
    <numFmt numFmtId="171" formatCode="0\ &quot;are minutes remaining from this day&quot;"/>
    <numFmt numFmtId="172" formatCode="&quot;About This Month&quot;\ mmmm\,\ yyyy"/>
    <numFmt numFmtId="173" formatCode="0.00000000000000000%\ &quot;of this year is gone&quot;\ "/>
    <numFmt numFmtId="174" formatCode="mmmm\ d\,\ yyyy"/>
    <numFmt numFmtId="175" formatCode="&quot;All About Today,&quot;\ dddd\,\ mmmm\ d\,\ yyyy"/>
    <numFmt numFmtId="176" formatCode="&quot;The first day of&quot;\ mmmm\ &quot;is a&quot;\ dddd\,\ &quot;and&quot;"/>
    <numFmt numFmtId="177" formatCode="&quot;The time is&quot;\ h:mm:ss\ AM/PM\ "/>
    <numFmt numFmtId="178" formatCode="&quot;The time in military format is&quot;\ h:mm:ss"/>
    <numFmt numFmtId="179" formatCode="&quot;All About Today&quot;\ dddd\,\ mmmm\ d\,\ yyyy"/>
    <numFmt numFmtId="180" formatCode="0\ &quot;minutes are gone from this day&quot;"/>
    <numFmt numFmtId="181" formatCode="&quot;There are&quot;\ 0\ &quot;days in this month&quot;"/>
    <numFmt numFmtId="182" formatCode="&quot;There are&quot;\ #,##0\ &quot;days in this year&quot;"/>
    <numFmt numFmtId="183" formatCode="\ &quot;There are&quot;\ 0\ &quot;days in this year remaining&quot;\ "/>
    <numFmt numFmtId="184" formatCode="0\ &quot;days of this month have passed&quot;"/>
    <numFmt numFmtId="185" formatCode="0\ &quot;days are remaining in this month WITH TODAY INCLUDED&quot;"/>
    <numFmt numFmtId="186" formatCode="0.000%\ &quot;of this month is remaining&quot;"/>
    <numFmt numFmtId="187" formatCode="0.000%\ &quot;of this month is gone&quot;"/>
    <numFmt numFmtId="188" formatCode="&quot;About This Year:&quot;\ yyyy"/>
    <numFmt numFmtId="189" formatCode="0.000%\ &quot;of this year is remaining&quot;"/>
    <numFmt numFmtId="190" formatCode="0.000%\ &quot;of this year is gone&quot;\ "/>
    <numFmt numFmtId="191" formatCode="&quot;the last day&quot;\ \(d\)\ &quot;is a&quot;\ dddd\.\ "/>
    <numFmt numFmtId="192" formatCode="0.0000000000000"/>
    <numFmt numFmtId="193" formatCode="dddd\ &quot;first day of the year&quot;"/>
    <numFmt numFmtId="194" formatCode="dddd\ \(mmm\,\ d\)\ &quot;last day of year&quot;"/>
    <numFmt numFmtId="195" formatCode="mmmm\,\ yyyy"/>
    <numFmt numFmtId="196" formatCode="&quot;Yes&quot;;&quot;Yes&quot;;&quot;No&quot;"/>
    <numFmt numFmtId="197" formatCode="&quot;True&quot;;&quot;True&quot;;&quot;False&quot;"/>
    <numFmt numFmtId="198" formatCode="&quot;On&quot;;&quot;On&quot;;&quot;Off&quot;"/>
    <numFmt numFmtId="199" formatCode="[$€-2]\ #,##0.00_);[Red]\([$€-2]\ #,##0.00\)"/>
    <numFmt numFmtId="200" formatCode="&quot;About This Year,&quot;\ yyyy"/>
    <numFmt numFmtId="201" formatCode="&quot;About This Year&quot;\,\ yyyy"/>
    <numFmt numFmtId="202" formatCode="[$-409]dddd\,\ mmmm\ dd\,\ yyyy"/>
    <numFmt numFmtId="203" formatCode="dddd\,\ d"/>
    <numFmt numFmtId="204" formatCode="0\ &quot;hours&quot;"/>
    <numFmt numFmtId="205" formatCode="&quot;and&quot;\ 0\ &quot;are minutes remaining from this day&quot;"/>
    <numFmt numFmtId="206" formatCode="0.000%"/>
    <numFmt numFmtId="207" formatCode="\,\ mmmm\,\ yyyy"/>
    <numFmt numFmtId="208" formatCode="&quot;The first day of&quot;\ mmmm\ &quot;is a&quot;\ dddd\,"/>
    <numFmt numFmtId="209" formatCode="&quot;The last day&quot;\ \(d\)\ &quot;is a&quot;\ dddd\.\ "/>
    <numFmt numFmtId="210" formatCode="0\ &quot;days are remaining in this month&quot;"/>
    <numFmt numFmtId="211" formatCode="&quot;and&quot;\ 0\ &quot; minutes are remaining from this day&quot;"/>
    <numFmt numFmtId="212" formatCode="&quot;and&quot;\ 0&quot; minutes are remaining from this day&quot;"/>
    <numFmt numFmtId="213" formatCode="&quot;The last day of this month is a&quot;\ dddd\.\ "/>
    <numFmt numFmtId="214" formatCode="dddd\ &quot;is the first day of the year&quot;"/>
    <numFmt numFmtId="215" formatCode="dddd\ &quot;is the first day of this year&quot;"/>
    <numFmt numFmtId="216" formatCode="dddd\ \(mmm\,\ d\)\ &quot;is the last day of the year&quot;"/>
    <numFmt numFmtId="217" formatCode="\ &quot;There are&quot;\ 0\ &quot;days remaining in this year.&quot;\ "/>
  </numFmts>
  <fonts count="35">
    <font>
      <sz val="10"/>
      <name val="Arial"/>
      <family val="0"/>
    </font>
    <font>
      <sz val="8"/>
      <name val="Arial"/>
      <family val="0"/>
    </font>
    <font>
      <u val="single"/>
      <sz val="10"/>
      <color indexed="12"/>
      <name val="Arial"/>
      <family val="0"/>
    </font>
    <font>
      <u val="single"/>
      <sz val="10"/>
      <color indexed="36"/>
      <name val="Arial"/>
      <family val="0"/>
    </font>
    <font>
      <b/>
      <sz val="20"/>
      <name val="Arial"/>
      <family val="2"/>
    </font>
    <font>
      <b/>
      <sz val="18"/>
      <name val="Verdana"/>
      <family val="2"/>
    </font>
    <font>
      <sz val="26"/>
      <name val="Arial"/>
      <family val="0"/>
    </font>
    <font>
      <b/>
      <sz val="8"/>
      <name val="Verdana"/>
      <family val="2"/>
    </font>
    <font>
      <b/>
      <sz val="18"/>
      <name val="Arial"/>
      <family val="2"/>
    </font>
    <font>
      <b/>
      <u val="single"/>
      <sz val="18"/>
      <name val="Verdana"/>
      <family val="2"/>
    </font>
    <font>
      <b/>
      <sz val="26"/>
      <name val="Verdana"/>
      <family val="2"/>
    </font>
    <font>
      <b/>
      <u val="single"/>
      <sz val="12"/>
      <name val="Arial"/>
      <family val="2"/>
    </font>
    <font>
      <b/>
      <sz val="12"/>
      <name val="Arial"/>
      <family val="2"/>
    </font>
    <font>
      <b/>
      <i/>
      <sz val="12"/>
      <name val="Arial"/>
      <family val="2"/>
    </font>
    <font>
      <i/>
      <sz val="12"/>
      <name val="Arial"/>
      <family val="2"/>
    </font>
    <font>
      <sz val="10"/>
      <color indexed="11"/>
      <name val="Arial"/>
      <family val="0"/>
    </font>
    <font>
      <u val="single"/>
      <sz val="14"/>
      <name val="Arial"/>
      <family val="2"/>
    </font>
    <font>
      <u val="single"/>
      <sz val="22"/>
      <name val="Arial"/>
      <family val="0"/>
    </font>
    <font>
      <u val="single"/>
      <sz val="10"/>
      <name val="Arial"/>
      <family val="0"/>
    </font>
    <font>
      <b/>
      <u val="single"/>
      <sz val="18"/>
      <name val="Arial"/>
      <family val="2"/>
    </font>
    <font>
      <b/>
      <u val="single"/>
      <sz val="20"/>
      <name val="Arial"/>
      <family val="2"/>
    </font>
    <font>
      <b/>
      <u val="single"/>
      <sz val="8"/>
      <name val="Verdana"/>
      <family val="2"/>
    </font>
    <font>
      <b/>
      <u val="single"/>
      <sz val="18"/>
      <color indexed="10"/>
      <name val="Verdana"/>
      <family val="2"/>
    </font>
    <font>
      <b/>
      <u val="single"/>
      <sz val="26"/>
      <name val="Verdana"/>
      <family val="2"/>
    </font>
    <font>
      <u val="single"/>
      <sz val="26"/>
      <name val="Arial"/>
      <family val="0"/>
    </font>
    <font>
      <b/>
      <u val="single"/>
      <sz val="18"/>
      <color indexed="11"/>
      <name val="Verdana"/>
      <family val="2"/>
    </font>
    <font>
      <b/>
      <u val="single"/>
      <sz val="20"/>
      <color indexed="11"/>
      <name val="Arial"/>
      <family val="2"/>
    </font>
    <font>
      <u val="single"/>
      <sz val="10"/>
      <color indexed="11"/>
      <name val="Arial"/>
      <family val="0"/>
    </font>
    <font>
      <sz val="14"/>
      <name val="Arial"/>
      <family val="0"/>
    </font>
    <font>
      <sz val="10"/>
      <color indexed="10"/>
      <name val="Arial"/>
      <family val="0"/>
    </font>
    <font>
      <u val="single"/>
      <sz val="16"/>
      <color indexed="12"/>
      <name val="Arial"/>
      <family val="0"/>
    </font>
    <font>
      <sz val="16"/>
      <name val="Arial"/>
      <family val="0"/>
    </font>
    <font>
      <u val="single"/>
      <sz val="16"/>
      <name val="Arial"/>
      <family val="0"/>
    </font>
    <font>
      <b/>
      <u val="single"/>
      <sz val="18"/>
      <color indexed="10"/>
      <name val="Arial"/>
      <family val="2"/>
    </font>
    <font>
      <b/>
      <u val="single"/>
      <sz val="26"/>
      <color indexed="10"/>
      <name val="Arial"/>
      <family val="2"/>
    </font>
  </fonts>
  <fills count="9">
    <fill>
      <patternFill/>
    </fill>
    <fill>
      <patternFill patternType="gray125"/>
    </fill>
    <fill>
      <patternFill patternType="solid">
        <fgColor indexed="11"/>
        <bgColor indexed="64"/>
      </patternFill>
    </fill>
    <fill>
      <patternFill patternType="solid">
        <fgColor indexed="22"/>
        <bgColor indexed="64"/>
      </patternFill>
    </fill>
    <fill>
      <patternFill patternType="solid">
        <fgColor indexed="13"/>
        <bgColor indexed="64"/>
      </patternFill>
    </fill>
    <fill>
      <patternFill patternType="solid">
        <fgColor indexed="43"/>
        <bgColor indexed="64"/>
      </patternFill>
    </fill>
    <fill>
      <patternFill patternType="solid">
        <fgColor indexed="8"/>
        <bgColor indexed="64"/>
      </patternFill>
    </fill>
    <fill>
      <patternFill patternType="solid">
        <fgColor indexed="42"/>
        <bgColor indexed="64"/>
      </patternFill>
    </fill>
    <fill>
      <patternFill patternType="solid">
        <fgColor indexed="40"/>
        <bgColor indexed="64"/>
      </patternFill>
    </fill>
  </fills>
  <borders count="25">
    <border>
      <left/>
      <right/>
      <top/>
      <bottom/>
      <diagonal/>
    </border>
    <border>
      <left style="double">
        <color indexed="12"/>
      </left>
      <right style="double">
        <color indexed="12"/>
      </right>
      <top>
        <color indexed="63"/>
      </top>
      <bottom style="double">
        <color indexed="12"/>
      </bottom>
    </border>
    <border>
      <left style="thick"/>
      <right>
        <color indexed="63"/>
      </right>
      <top>
        <color indexed="63"/>
      </top>
      <bottom>
        <color indexed="63"/>
      </bottom>
    </border>
    <border>
      <left>
        <color indexed="63"/>
      </left>
      <right style="thick"/>
      <top>
        <color indexed="63"/>
      </top>
      <bottom>
        <color indexed="63"/>
      </bottom>
    </border>
    <border>
      <left>
        <color indexed="63"/>
      </left>
      <right style="double">
        <color indexed="12"/>
      </right>
      <top>
        <color indexed="63"/>
      </top>
      <bottom style="double">
        <color indexed="12"/>
      </bottom>
    </border>
    <border>
      <left style="double">
        <color indexed="12"/>
      </left>
      <right style="double">
        <color indexed="12"/>
      </right>
      <top style="double">
        <color indexed="12"/>
      </top>
      <bottom style="double">
        <color indexed="12"/>
      </bottom>
    </border>
    <border>
      <left>
        <color indexed="63"/>
      </left>
      <right>
        <color indexed="63"/>
      </right>
      <top style="double">
        <color indexed="48"/>
      </top>
      <bottom style="double">
        <color indexed="48"/>
      </bottom>
    </border>
    <border>
      <left style="double">
        <color indexed="48"/>
      </left>
      <right>
        <color indexed="63"/>
      </right>
      <top style="double">
        <color indexed="48"/>
      </top>
      <bottom>
        <color indexed="63"/>
      </bottom>
    </border>
    <border>
      <left>
        <color indexed="63"/>
      </left>
      <right style="double">
        <color indexed="48"/>
      </right>
      <top style="double">
        <color indexed="48"/>
      </top>
      <bottom style="double">
        <color indexed="48"/>
      </bottom>
    </border>
    <border>
      <left style="double">
        <color indexed="12"/>
      </left>
      <right>
        <color indexed="63"/>
      </right>
      <top>
        <color indexed="63"/>
      </top>
      <bottom style="double">
        <color indexed="12"/>
      </bottom>
    </border>
    <border>
      <left>
        <color indexed="63"/>
      </left>
      <right style="double">
        <color indexed="12"/>
      </right>
      <top>
        <color indexed="63"/>
      </top>
      <bottom>
        <color indexed="63"/>
      </bottom>
    </border>
    <border>
      <left style="double">
        <color indexed="12"/>
      </left>
      <right style="double">
        <color indexed="12"/>
      </right>
      <top>
        <color indexed="63"/>
      </top>
      <bottom>
        <color indexed="63"/>
      </bottom>
    </border>
    <border>
      <left style="double">
        <color indexed="12"/>
      </left>
      <right>
        <color indexed="63"/>
      </right>
      <top>
        <color indexed="63"/>
      </top>
      <bottom>
        <color indexed="63"/>
      </bottom>
    </border>
    <border>
      <left>
        <color indexed="63"/>
      </left>
      <right style="double">
        <color indexed="12"/>
      </right>
      <top style="double">
        <color indexed="12"/>
      </top>
      <bottom>
        <color indexed="63"/>
      </bottom>
    </border>
    <border>
      <left style="double">
        <color indexed="12"/>
      </left>
      <right style="double">
        <color indexed="12"/>
      </right>
      <top style="double">
        <color indexed="12"/>
      </top>
      <bottom>
        <color indexed="63"/>
      </bottom>
    </border>
    <border>
      <left style="double">
        <color indexed="12"/>
      </left>
      <right>
        <color indexed="63"/>
      </right>
      <top style="double">
        <color indexed="12"/>
      </top>
      <bottom>
        <color indexed="63"/>
      </bottom>
    </border>
    <border>
      <left>
        <color indexed="63"/>
      </left>
      <right>
        <color indexed="63"/>
      </right>
      <top style="thick"/>
      <bottom style="thick"/>
    </border>
    <border>
      <left>
        <color indexed="63"/>
      </left>
      <right>
        <color indexed="63"/>
      </right>
      <top style="double">
        <color indexed="12"/>
      </top>
      <bottom>
        <color indexed="63"/>
      </bottom>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style="thick">
        <color indexed="10"/>
      </left>
      <right>
        <color indexed="63"/>
      </right>
      <top style="thick">
        <color indexed="10"/>
      </top>
      <bottom>
        <color indexed="63"/>
      </bottom>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color indexed="63"/>
      </left>
      <right style="thick">
        <color indexed="10"/>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24">
    <xf numFmtId="0" fontId="0" fillId="0" borderId="0" xfId="0" applyAlignment="1">
      <alignment/>
    </xf>
    <xf numFmtId="0" fontId="0" fillId="0" borderId="0" xfId="0" applyFont="1" applyFill="1" applyAlignment="1" applyProtection="1">
      <alignment/>
      <protection/>
    </xf>
    <xf numFmtId="0" fontId="0" fillId="0" borderId="0" xfId="0" applyFont="1" applyAlignment="1" applyProtection="1">
      <alignment/>
      <protection/>
    </xf>
    <xf numFmtId="0" fontId="0" fillId="0" borderId="0" xfId="0" applyFont="1" applyFill="1" applyAlignment="1" applyProtection="1">
      <alignment/>
      <protection/>
    </xf>
    <xf numFmtId="0" fontId="0" fillId="2" borderId="0" xfId="0" applyFont="1" applyFill="1" applyAlignment="1" applyProtection="1">
      <alignment/>
      <protection/>
    </xf>
    <xf numFmtId="0" fontId="0" fillId="0" borderId="0" xfId="0" applyFont="1" applyFill="1" applyAlignment="1" applyProtection="1">
      <alignment/>
      <protection/>
    </xf>
    <xf numFmtId="164" fontId="6" fillId="3" borderId="0" xfId="0" applyNumberFormat="1" applyFont="1" applyFill="1" applyAlignment="1" applyProtection="1">
      <alignment/>
      <protection/>
    </xf>
    <xf numFmtId="0" fontId="0" fillId="2" borderId="0" xfId="0" applyFill="1" applyAlignment="1" applyProtection="1">
      <alignment/>
      <protection/>
    </xf>
    <xf numFmtId="0" fontId="0" fillId="2" borderId="0" xfId="0" applyFont="1" applyFill="1" applyAlignment="1" applyProtection="1">
      <alignment/>
      <protection/>
    </xf>
    <xf numFmtId="203" fontId="11" fillId="4" borderId="1" xfId="0" applyNumberFormat="1" applyFont="1" applyFill="1" applyBorder="1" applyAlignment="1" applyProtection="1">
      <alignment horizontal="center" vertical="center" wrapText="1" shrinkToFit="1"/>
      <protection/>
    </xf>
    <xf numFmtId="0" fontId="5" fillId="2" borderId="2" xfId="0" applyFont="1" applyFill="1" applyBorder="1" applyAlignment="1" applyProtection="1">
      <alignment horizontal="center" vertical="center" shrinkToFit="1"/>
      <protection/>
    </xf>
    <xf numFmtId="0" fontId="0" fillId="2" borderId="0" xfId="0" applyFont="1" applyFill="1" applyBorder="1" applyAlignment="1" applyProtection="1">
      <alignment horizontal="center" vertical="center" shrinkToFit="1"/>
      <protection/>
    </xf>
    <xf numFmtId="0" fontId="0" fillId="2" borderId="3" xfId="0" applyFont="1" applyFill="1" applyBorder="1" applyAlignment="1" applyProtection="1">
      <alignment horizontal="center" vertical="center" shrinkToFit="1"/>
      <protection/>
    </xf>
    <xf numFmtId="165" fontId="9" fillId="2" borderId="0" xfId="0" applyNumberFormat="1" applyFont="1" applyFill="1" applyBorder="1" applyAlignment="1" applyProtection="1">
      <alignment vertical="center"/>
      <protection/>
    </xf>
    <xf numFmtId="0" fontId="0" fillId="2" borderId="0" xfId="0" applyFont="1" applyFill="1" applyAlignment="1" applyProtection="1">
      <alignment/>
      <protection/>
    </xf>
    <xf numFmtId="0" fontId="0" fillId="2" borderId="0" xfId="0" applyFont="1" applyFill="1" applyAlignment="1" applyProtection="1">
      <alignment/>
      <protection/>
    </xf>
    <xf numFmtId="176" fontId="7" fillId="2" borderId="0" xfId="0" applyNumberFormat="1" applyFont="1" applyFill="1" applyBorder="1" applyAlignment="1" applyProtection="1">
      <alignment vertical="center" wrapText="1"/>
      <protection/>
    </xf>
    <xf numFmtId="0" fontId="0" fillId="2" borderId="0" xfId="0" applyFont="1" applyFill="1" applyAlignment="1" applyProtection="1">
      <alignment/>
      <protection/>
    </xf>
    <xf numFmtId="0" fontId="0" fillId="2" borderId="0" xfId="0" applyFont="1" applyFill="1" applyAlignment="1" applyProtection="1">
      <alignment/>
      <protection/>
    </xf>
    <xf numFmtId="0" fontId="0" fillId="2" borderId="0" xfId="0" applyFont="1" applyFill="1" applyAlignment="1" applyProtection="1">
      <alignment/>
      <protection/>
    </xf>
    <xf numFmtId="0" fontId="0" fillId="2" borderId="0" xfId="0" applyFont="1" applyFill="1" applyAlignment="1" applyProtection="1">
      <alignment/>
      <protection/>
    </xf>
    <xf numFmtId="0" fontId="0" fillId="2" borderId="0" xfId="0" applyFont="1" applyFill="1" applyAlignment="1" applyProtection="1">
      <alignment/>
      <protection/>
    </xf>
    <xf numFmtId="0" fontId="0" fillId="2" borderId="0" xfId="0" applyFont="1" applyFill="1" applyAlignment="1" applyProtection="1">
      <alignment/>
      <protection/>
    </xf>
    <xf numFmtId="0" fontId="0" fillId="2" borderId="0" xfId="0" applyFont="1" applyFill="1" applyBorder="1" applyAlignment="1" applyProtection="1">
      <alignment vertical="center" shrinkToFit="1"/>
      <protection/>
    </xf>
    <xf numFmtId="203" fontId="11" fillId="4" borderId="4" xfId="0" applyNumberFormat="1" applyFont="1" applyFill="1" applyBorder="1" applyAlignment="1" applyProtection="1">
      <alignment horizontal="center" vertical="center" wrapText="1" shrinkToFit="1"/>
      <protection/>
    </xf>
    <xf numFmtId="195" fontId="12" fillId="2" borderId="5" xfId="0" applyNumberFormat="1" applyFont="1" applyFill="1" applyBorder="1" applyAlignment="1" applyProtection="1">
      <alignment horizontal="center" vertical="center" textRotation="90" shrinkToFit="1"/>
      <protection/>
    </xf>
    <xf numFmtId="195" fontId="13" fillId="0" borderId="5" xfId="0" applyNumberFormat="1" applyFont="1" applyFill="1" applyBorder="1" applyAlignment="1" applyProtection="1">
      <alignment horizontal="center" vertical="center" shrinkToFit="1"/>
      <protection/>
    </xf>
    <xf numFmtId="0" fontId="0" fillId="0" borderId="5" xfId="0" applyFill="1" applyBorder="1" applyAlignment="1" applyProtection="1">
      <alignment/>
      <protection/>
    </xf>
    <xf numFmtId="0" fontId="0" fillId="2" borderId="5" xfId="0" applyFill="1" applyBorder="1" applyAlignment="1" applyProtection="1">
      <alignment/>
      <protection/>
    </xf>
    <xf numFmtId="195" fontId="12" fillId="2" borderId="5" xfId="0" applyNumberFormat="1" applyFont="1" applyFill="1" applyBorder="1" applyAlignment="1" applyProtection="1">
      <alignment horizontal="center" vertical="center" shrinkToFit="1"/>
      <protection/>
    </xf>
    <xf numFmtId="195" fontId="12" fillId="2" borderId="5" xfId="0" applyNumberFormat="1" applyFont="1" applyFill="1" applyBorder="1" applyAlignment="1" applyProtection="1">
      <alignment vertical="center" textRotation="90" shrinkToFit="1"/>
      <protection/>
    </xf>
    <xf numFmtId="0" fontId="0" fillId="0" borderId="5" xfId="0" applyBorder="1" applyAlignment="1" applyProtection="1">
      <alignment/>
      <protection/>
    </xf>
    <xf numFmtId="195" fontId="0" fillId="0" borderId="5" xfId="0" applyNumberFormat="1" applyBorder="1" applyAlignment="1" applyProtection="1">
      <alignment/>
      <protection/>
    </xf>
    <xf numFmtId="179" fontId="7" fillId="2" borderId="6" xfId="0" applyNumberFormat="1" applyFont="1" applyFill="1" applyBorder="1" applyAlignment="1" applyProtection="1">
      <alignment horizontal="center" vertical="center" shrinkToFit="1"/>
      <protection/>
    </xf>
    <xf numFmtId="0" fontId="0" fillId="2" borderId="7" xfId="0" applyFont="1" applyFill="1" applyBorder="1" applyAlignment="1" applyProtection="1">
      <alignment/>
      <protection/>
    </xf>
    <xf numFmtId="195" fontId="10" fillId="2" borderId="6" xfId="0" applyNumberFormat="1" applyFont="1" applyFill="1" applyBorder="1" applyAlignment="1" applyProtection="1">
      <alignment horizontal="center" vertical="center" shrinkToFit="1"/>
      <protection/>
    </xf>
    <xf numFmtId="0" fontId="0" fillId="2" borderId="8" xfId="0" applyFont="1" applyFill="1" applyBorder="1" applyAlignment="1" applyProtection="1">
      <alignment/>
      <protection/>
    </xf>
    <xf numFmtId="203" fontId="11" fillId="4" borderId="9" xfId="0" applyNumberFormat="1" applyFont="1" applyFill="1" applyBorder="1" applyAlignment="1" applyProtection="1">
      <alignment horizontal="center" vertical="center" wrapText="1" shrinkToFit="1"/>
      <protection/>
    </xf>
    <xf numFmtId="0" fontId="14" fillId="2" borderId="5" xfId="0" applyFont="1" applyFill="1" applyBorder="1" applyAlignment="1" applyProtection="1">
      <alignment/>
      <protection/>
    </xf>
    <xf numFmtId="0" fontId="0" fillId="2" borderId="5" xfId="0" applyFont="1" applyFill="1" applyBorder="1" applyAlignment="1" applyProtection="1">
      <alignment/>
      <protection/>
    </xf>
    <xf numFmtId="0" fontId="0" fillId="2" borderId="5" xfId="0" applyFont="1" applyFill="1" applyBorder="1" applyAlignment="1" applyProtection="1">
      <alignment/>
      <protection/>
    </xf>
    <xf numFmtId="0" fontId="0" fillId="2" borderId="5" xfId="0" applyFont="1" applyFill="1" applyBorder="1" applyAlignment="1" applyProtection="1">
      <alignment/>
      <protection/>
    </xf>
    <xf numFmtId="203" fontId="11" fillId="4" borderId="10" xfId="0" applyNumberFormat="1" applyFont="1" applyFill="1" applyBorder="1" applyAlignment="1" applyProtection="1">
      <alignment horizontal="center" vertical="center" shrinkToFit="1"/>
      <protection/>
    </xf>
    <xf numFmtId="203" fontId="11" fillId="4" borderId="11" xfId="0" applyNumberFormat="1" applyFont="1" applyFill="1" applyBorder="1" applyAlignment="1" applyProtection="1">
      <alignment horizontal="center" vertical="center" shrinkToFit="1"/>
      <protection/>
    </xf>
    <xf numFmtId="203" fontId="11" fillId="4" borderId="12" xfId="0" applyNumberFormat="1" applyFont="1" applyFill="1" applyBorder="1" applyAlignment="1" applyProtection="1">
      <alignment horizontal="center" vertical="center" shrinkToFit="1"/>
      <protection/>
    </xf>
    <xf numFmtId="203" fontId="11" fillId="4" borderId="4" xfId="0" applyNumberFormat="1" applyFont="1" applyFill="1" applyBorder="1" applyAlignment="1" applyProtection="1">
      <alignment horizontal="center" vertical="center" shrinkToFit="1"/>
      <protection/>
    </xf>
    <xf numFmtId="203" fontId="11" fillId="4" borderId="1" xfId="0" applyNumberFormat="1" applyFont="1" applyFill="1" applyBorder="1" applyAlignment="1" applyProtection="1">
      <alignment horizontal="center" vertical="center" shrinkToFit="1"/>
      <protection/>
    </xf>
    <xf numFmtId="203" fontId="11" fillId="4" borderId="9" xfId="0" applyNumberFormat="1" applyFont="1" applyFill="1" applyBorder="1" applyAlignment="1" applyProtection="1">
      <alignment horizontal="center" vertical="center" shrinkToFit="1"/>
      <protection/>
    </xf>
    <xf numFmtId="0" fontId="16" fillId="5" borderId="13" xfId="0" applyNumberFormat="1" applyFont="1" applyFill="1" applyBorder="1" applyAlignment="1" applyProtection="1">
      <alignment horizontal="left" vertical="center" wrapText="1"/>
      <protection locked="0"/>
    </xf>
    <xf numFmtId="0" fontId="16" fillId="5" borderId="14" xfId="0" applyNumberFormat="1" applyFont="1" applyFill="1" applyBorder="1" applyAlignment="1" applyProtection="1">
      <alignment horizontal="left" vertical="center" wrapText="1"/>
      <protection locked="0"/>
    </xf>
    <xf numFmtId="0" fontId="16" fillId="5" borderId="15" xfId="0" applyNumberFormat="1" applyFont="1" applyFill="1" applyBorder="1" applyAlignment="1" applyProtection="1">
      <alignment horizontal="left" vertical="center" wrapText="1"/>
      <protection locked="0"/>
    </xf>
    <xf numFmtId="195" fontId="23" fillId="2" borderId="0" xfId="0" applyNumberFormat="1" applyFont="1" applyFill="1" applyBorder="1" applyAlignment="1" applyProtection="1">
      <alignment vertical="center"/>
      <protection/>
    </xf>
    <xf numFmtId="164" fontId="19" fillId="5" borderId="13" xfId="0" applyNumberFormat="1" applyFont="1" applyFill="1" applyBorder="1" applyAlignment="1" applyProtection="1">
      <alignment horizontal="center" vertical="center"/>
      <protection/>
    </xf>
    <xf numFmtId="164" fontId="19" fillId="5" borderId="14" xfId="0" applyNumberFormat="1" applyFont="1" applyFill="1" applyBorder="1" applyAlignment="1" applyProtection="1">
      <alignment horizontal="center" vertical="center"/>
      <protection/>
    </xf>
    <xf numFmtId="164" fontId="19" fillId="5" borderId="15" xfId="0" applyNumberFormat="1" applyFont="1" applyFill="1" applyBorder="1" applyAlignment="1" applyProtection="1">
      <alignment horizontal="center" vertical="center"/>
      <protection/>
    </xf>
    <xf numFmtId="164" fontId="17" fillId="6" borderId="0" xfId="0" applyNumberFormat="1" applyFont="1" applyFill="1" applyBorder="1" applyAlignment="1" applyProtection="1">
      <alignment vertical="center"/>
      <protection/>
    </xf>
    <xf numFmtId="0" fontId="18" fillId="6" borderId="0" xfId="0" applyFont="1" applyFill="1" applyAlignment="1" applyProtection="1">
      <alignment vertical="center"/>
      <protection/>
    </xf>
    <xf numFmtId="0" fontId="9" fillId="2" borderId="16" xfId="0" applyFont="1" applyFill="1" applyBorder="1" applyAlignment="1" applyProtection="1">
      <alignment vertical="center"/>
      <protection/>
    </xf>
    <xf numFmtId="0" fontId="18" fillId="2" borderId="16" xfId="0" applyFont="1" applyFill="1" applyBorder="1" applyAlignment="1" applyProtection="1">
      <alignment vertical="center"/>
      <protection/>
    </xf>
    <xf numFmtId="0" fontId="9" fillId="2" borderId="0" xfId="0" applyFont="1" applyFill="1" applyAlignment="1" applyProtection="1">
      <alignment vertical="center"/>
      <protection/>
    </xf>
    <xf numFmtId="0" fontId="18" fillId="2" borderId="0" xfId="0" applyFont="1" applyFill="1" applyAlignment="1" applyProtection="1">
      <alignment vertical="center"/>
      <protection/>
    </xf>
    <xf numFmtId="179" fontId="21" fillId="2" borderId="0" xfId="0" applyNumberFormat="1" applyFont="1" applyFill="1" applyAlignment="1" applyProtection="1">
      <alignment vertical="center"/>
      <protection/>
    </xf>
    <xf numFmtId="164" fontId="24" fillId="3" borderId="0" xfId="0" applyNumberFormat="1" applyFont="1" applyFill="1" applyAlignment="1" applyProtection="1">
      <alignment vertical="center"/>
      <protection/>
    </xf>
    <xf numFmtId="203" fontId="11" fillId="4" borderId="10" xfId="0" applyNumberFormat="1" applyFont="1" applyFill="1" applyBorder="1" applyAlignment="1" applyProtection="1">
      <alignment horizontal="center" vertical="center" wrapText="1" shrinkToFit="1"/>
      <protection/>
    </xf>
    <xf numFmtId="203" fontId="11" fillId="4" borderId="11" xfId="0" applyNumberFormat="1" applyFont="1" applyFill="1" applyBorder="1" applyAlignment="1" applyProtection="1">
      <alignment horizontal="center" vertical="center" wrapText="1" shrinkToFit="1"/>
      <protection/>
    </xf>
    <xf numFmtId="203" fontId="11" fillId="4" borderId="12" xfId="0" applyNumberFormat="1" applyFont="1" applyFill="1" applyBorder="1" applyAlignment="1" applyProtection="1">
      <alignment horizontal="center" vertical="center" wrapText="1" shrinkToFit="1"/>
      <protection/>
    </xf>
    <xf numFmtId="0" fontId="0" fillId="0" borderId="0" xfId="0" applyFill="1" applyAlignment="1" applyProtection="1">
      <alignment/>
      <protection/>
    </xf>
    <xf numFmtId="0" fontId="0" fillId="0" borderId="0" xfId="0" applyFill="1" applyAlignment="1">
      <alignment/>
    </xf>
    <xf numFmtId="0" fontId="15" fillId="0" borderId="0" xfId="0" applyFont="1" applyFill="1" applyAlignment="1" applyProtection="1">
      <alignment/>
      <protection/>
    </xf>
    <xf numFmtId="0" fontId="0" fillId="0" borderId="0" xfId="0" applyFill="1" applyAlignment="1" applyProtection="1">
      <alignment/>
      <protection/>
    </xf>
    <xf numFmtId="0" fontId="0" fillId="2" borderId="0" xfId="0" applyFill="1" applyBorder="1" applyAlignment="1" applyProtection="1">
      <alignment/>
      <protection/>
    </xf>
    <xf numFmtId="0" fontId="0" fillId="2" borderId="17" xfId="0" applyFill="1" applyBorder="1" applyAlignment="1" applyProtection="1">
      <alignment/>
      <protection/>
    </xf>
    <xf numFmtId="0" fontId="25" fillId="2" borderId="0" xfId="0" applyFont="1" applyFill="1" applyBorder="1" applyAlignment="1" applyProtection="1">
      <alignment vertical="center"/>
      <protection/>
    </xf>
    <xf numFmtId="0" fontId="27" fillId="2" borderId="0" xfId="0" applyFont="1" applyFill="1" applyBorder="1" applyAlignment="1" applyProtection="1">
      <alignment vertical="center"/>
      <protection/>
    </xf>
    <xf numFmtId="0" fontId="0" fillId="2" borderId="17" xfId="0" applyFont="1" applyFill="1" applyBorder="1" applyAlignment="1" applyProtection="1">
      <alignment/>
      <protection/>
    </xf>
    <xf numFmtId="0" fontId="0" fillId="2" borderId="0" xfId="0" applyFont="1" applyFill="1" applyBorder="1" applyAlignment="1" applyProtection="1">
      <alignment/>
      <protection/>
    </xf>
    <xf numFmtId="0" fontId="29" fillId="2" borderId="0" xfId="0" applyFont="1" applyFill="1" applyAlignment="1" applyProtection="1">
      <alignment/>
      <protection/>
    </xf>
    <xf numFmtId="0" fontId="29" fillId="2" borderId="0" xfId="0" applyFont="1" applyFill="1" applyAlignment="1" applyProtection="1">
      <alignment horizontal="right"/>
      <protection/>
    </xf>
    <xf numFmtId="165" fontId="22" fillId="2" borderId="0" xfId="0" applyNumberFormat="1" applyFont="1" applyFill="1" applyBorder="1" applyAlignment="1" applyProtection="1">
      <alignment vertical="center"/>
      <protection/>
    </xf>
    <xf numFmtId="0" fontId="29" fillId="2" borderId="0" xfId="0" applyFont="1" applyFill="1" applyAlignment="1" applyProtection="1">
      <alignment/>
      <protection/>
    </xf>
    <xf numFmtId="14" fontId="29" fillId="2" borderId="0" xfId="0" applyNumberFormat="1" applyFont="1" applyFill="1" applyAlignment="1" applyProtection="1">
      <alignment horizontal="center"/>
      <protection/>
    </xf>
    <xf numFmtId="0" fontId="29" fillId="2" borderId="0" xfId="0" applyFont="1" applyFill="1" applyAlignment="1" applyProtection="1">
      <alignment horizontal="left"/>
      <protection/>
    </xf>
    <xf numFmtId="0" fontId="33" fillId="2" borderId="0" xfId="0" applyFont="1" applyFill="1" applyAlignment="1" applyProtection="1">
      <alignment/>
      <protection/>
    </xf>
    <xf numFmtId="0" fontId="0" fillId="2" borderId="0" xfId="0" applyFill="1" applyAlignment="1" applyProtection="1">
      <alignment/>
      <protection/>
    </xf>
    <xf numFmtId="14" fontId="0" fillId="2" borderId="0" xfId="0" applyNumberFormat="1" applyFont="1" applyFill="1" applyAlignment="1" applyProtection="1">
      <alignment/>
      <protection/>
    </xf>
    <xf numFmtId="164" fontId="24" fillId="3" borderId="0" xfId="0" applyNumberFormat="1" applyFont="1" applyFill="1" applyBorder="1" applyAlignment="1" applyProtection="1">
      <alignment horizontal="center" vertical="center"/>
      <protection/>
    </xf>
    <xf numFmtId="14" fontId="0" fillId="7" borderId="0" xfId="0" applyNumberFormat="1" applyFont="1" applyFill="1" applyAlignment="1" applyProtection="1">
      <alignment/>
      <protection/>
    </xf>
    <xf numFmtId="14" fontId="0" fillId="5" borderId="0" xfId="0" applyNumberFormat="1" applyFont="1" applyFill="1" applyAlignment="1" applyProtection="1">
      <alignment/>
      <protection/>
    </xf>
    <xf numFmtId="18" fontId="0" fillId="2" borderId="0" xfId="0" applyNumberFormat="1" applyFont="1" applyFill="1" applyAlignment="1" applyProtection="1">
      <alignment/>
      <protection/>
    </xf>
    <xf numFmtId="0" fontId="31" fillId="2" borderId="0" xfId="0" applyFont="1" applyFill="1" applyAlignment="1" applyProtection="1">
      <alignment horizontal="right" vertical="center"/>
      <protection/>
    </xf>
    <xf numFmtId="0" fontId="32" fillId="2" borderId="0" xfId="20" applyFont="1" applyFill="1" applyAlignment="1" applyProtection="1">
      <alignment horizontal="left" vertical="center" wrapText="1"/>
      <protection/>
    </xf>
    <xf numFmtId="0" fontId="31" fillId="2" borderId="0" xfId="0" applyFont="1" applyFill="1" applyAlignment="1" applyProtection="1">
      <alignment horizontal="center" vertical="top"/>
      <protection/>
    </xf>
    <xf numFmtId="0" fontId="30" fillId="2" borderId="0" xfId="20" applyFont="1" applyFill="1" applyAlignment="1" applyProtection="1">
      <alignment horizontal="left" vertical="top"/>
      <protection/>
    </xf>
    <xf numFmtId="195" fontId="12" fillId="2" borderId="5" xfId="0" applyNumberFormat="1" applyFont="1" applyFill="1" applyBorder="1" applyAlignment="1" applyProtection="1">
      <alignment horizontal="center" vertical="center" textRotation="90" shrinkToFit="1"/>
      <protection/>
    </xf>
    <xf numFmtId="14" fontId="8" fillId="8" borderId="18" xfId="0" applyNumberFormat="1" applyFont="1" applyFill="1" applyBorder="1" applyAlignment="1" applyProtection="1">
      <alignment horizontal="center" vertical="center" shrinkToFit="1"/>
      <protection locked="0"/>
    </xf>
    <xf numFmtId="14" fontId="8" fillId="8" borderId="19" xfId="0" applyNumberFormat="1" applyFont="1" applyFill="1" applyBorder="1" applyAlignment="1" applyProtection="1">
      <alignment horizontal="center" vertical="center" shrinkToFit="1"/>
      <protection locked="0"/>
    </xf>
    <xf numFmtId="14" fontId="8" fillId="8" borderId="20" xfId="0" applyNumberFormat="1" applyFont="1" applyFill="1" applyBorder="1" applyAlignment="1" applyProtection="1">
      <alignment horizontal="center" vertical="center" shrinkToFit="1"/>
      <protection locked="0"/>
    </xf>
    <xf numFmtId="0" fontId="30" fillId="2" borderId="0" xfId="20" applyFont="1" applyFill="1" applyAlignment="1" applyProtection="1">
      <alignment horizontal="center" vertical="top"/>
      <protection/>
    </xf>
    <xf numFmtId="0" fontId="30" fillId="2" borderId="0" xfId="20" applyFont="1" applyFill="1" applyAlignment="1" applyProtection="1">
      <alignment horizontal="center" vertical="top"/>
      <protection/>
    </xf>
    <xf numFmtId="0" fontId="32" fillId="2" borderId="0" xfId="20" applyFont="1" applyFill="1" applyAlignment="1" applyProtection="1">
      <alignment horizontal="left" vertical="center" wrapText="1"/>
      <protection/>
    </xf>
    <xf numFmtId="195" fontId="12" fillId="2" borderId="5" xfId="0" applyNumberFormat="1" applyFont="1" applyFill="1" applyBorder="1" applyAlignment="1" applyProtection="1">
      <alignment horizontal="center" vertical="center" shrinkToFit="1"/>
      <protection/>
    </xf>
    <xf numFmtId="195" fontId="12" fillId="2" borderId="14" xfId="0" applyNumberFormat="1" applyFont="1" applyFill="1" applyBorder="1" applyAlignment="1" applyProtection="1">
      <alignment horizontal="center" vertical="center" textRotation="90" shrinkToFit="1"/>
      <protection/>
    </xf>
    <xf numFmtId="195" fontId="12" fillId="2" borderId="1" xfId="0" applyNumberFormat="1" applyFont="1" applyFill="1" applyBorder="1" applyAlignment="1" applyProtection="1">
      <alignment horizontal="center" vertical="center" textRotation="90" shrinkToFit="1"/>
      <protection/>
    </xf>
    <xf numFmtId="164" fontId="20" fillId="2" borderId="0" xfId="0" applyNumberFormat="1" applyFont="1" applyFill="1" applyAlignment="1" applyProtection="1">
      <alignment horizontal="center" vertical="center"/>
      <protection/>
    </xf>
    <xf numFmtId="195" fontId="22" fillId="2" borderId="0" xfId="0" applyNumberFormat="1" applyFont="1" applyFill="1" applyBorder="1" applyAlignment="1" applyProtection="1">
      <alignment horizontal="center" vertical="center"/>
      <protection/>
    </xf>
    <xf numFmtId="14" fontId="17" fillId="3" borderId="0" xfId="0" applyNumberFormat="1" applyFont="1" applyFill="1" applyBorder="1" applyAlignment="1" applyProtection="1">
      <alignment horizontal="center" vertical="center"/>
      <protection/>
    </xf>
    <xf numFmtId="0" fontId="17" fillId="3" borderId="0" xfId="0" applyFont="1" applyFill="1" applyBorder="1" applyAlignment="1" applyProtection="1">
      <alignment horizontal="center" vertical="center"/>
      <protection/>
    </xf>
    <xf numFmtId="14" fontId="19" fillId="5" borderId="16" xfId="0" applyNumberFormat="1" applyFont="1" applyFill="1" applyBorder="1" applyAlignment="1" applyProtection="1">
      <alignment horizontal="center" vertical="center"/>
      <protection/>
    </xf>
    <xf numFmtId="0" fontId="19" fillId="5" borderId="16" xfId="0" applyFont="1" applyFill="1" applyBorder="1" applyAlignment="1" applyProtection="1">
      <alignment horizontal="center" vertical="center"/>
      <protection/>
    </xf>
    <xf numFmtId="164" fontId="26" fillId="2" borderId="0" xfId="0" applyNumberFormat="1" applyFont="1" applyFill="1" applyBorder="1" applyAlignment="1" applyProtection="1">
      <alignment horizontal="center" vertical="center"/>
      <protection/>
    </xf>
    <xf numFmtId="0" fontId="28" fillId="8" borderId="21" xfId="0" applyFont="1" applyFill="1" applyBorder="1" applyAlignment="1" applyProtection="1">
      <alignment horizontal="left" vertical="center" wrapText="1" indent="1" shrinkToFit="1"/>
      <protection/>
    </xf>
    <xf numFmtId="0" fontId="28" fillId="8" borderId="22" xfId="0" applyFont="1" applyFill="1" applyBorder="1" applyAlignment="1" applyProtection="1">
      <alignment horizontal="left" vertical="center" wrapText="1" indent="1" shrinkToFit="1"/>
      <protection/>
    </xf>
    <xf numFmtId="0" fontId="28" fillId="8" borderId="23" xfId="0" applyFont="1" applyFill="1" applyBorder="1" applyAlignment="1" applyProtection="1">
      <alignment horizontal="left" vertical="center" wrapText="1" indent="1" shrinkToFit="1"/>
      <protection/>
    </xf>
    <xf numFmtId="164" fontId="4" fillId="2" borderId="0" xfId="0" applyNumberFormat="1" applyFont="1" applyFill="1" applyBorder="1" applyAlignment="1" applyProtection="1">
      <alignment horizontal="center" vertical="center" shrinkToFit="1"/>
      <protection/>
    </xf>
    <xf numFmtId="195" fontId="22" fillId="2" borderId="6" xfId="0" applyNumberFormat="1" applyFont="1" applyFill="1" applyBorder="1" applyAlignment="1" applyProtection="1">
      <alignment horizontal="center" vertical="center" shrinkToFit="1"/>
      <protection/>
    </xf>
    <xf numFmtId="0" fontId="19" fillId="2" borderId="0" xfId="0" applyFont="1" applyFill="1" applyAlignment="1" applyProtection="1">
      <alignment horizontal="center" vertical="center" wrapText="1"/>
      <protection/>
    </xf>
    <xf numFmtId="0" fontId="34" fillId="2" borderId="0" xfId="0" applyFont="1" applyFill="1" applyAlignment="1" applyProtection="1">
      <alignment horizontal="center"/>
      <protection/>
    </xf>
    <xf numFmtId="195" fontId="6" fillId="3" borderId="0" xfId="0" applyNumberFormat="1" applyFont="1" applyFill="1" applyBorder="1" applyAlignment="1" applyProtection="1">
      <alignment horizontal="center"/>
      <protection/>
    </xf>
    <xf numFmtId="14" fontId="5" fillId="2" borderId="0" xfId="0" applyNumberFormat="1" applyFont="1" applyFill="1" applyBorder="1" applyAlignment="1" applyProtection="1">
      <alignment horizontal="center" vertical="center" shrinkToFit="1"/>
      <protection/>
    </xf>
    <xf numFmtId="14" fontId="5" fillId="2" borderId="24" xfId="0" applyNumberFormat="1" applyFont="1" applyFill="1" applyBorder="1" applyAlignment="1" applyProtection="1">
      <alignment horizontal="center" vertical="center" shrinkToFit="1"/>
      <protection/>
    </xf>
    <xf numFmtId="0" fontId="33" fillId="2" borderId="0" xfId="0" applyFont="1" applyFill="1" applyAlignment="1" applyProtection="1">
      <alignment horizontal="center" wrapText="1"/>
      <protection/>
    </xf>
    <xf numFmtId="0" fontId="31" fillId="2" borderId="0" xfId="0" applyFont="1" applyFill="1" applyAlignment="1" applyProtection="1">
      <alignment horizontal="center" vertical="center"/>
      <protection/>
    </xf>
    <xf numFmtId="0" fontId="31" fillId="2" borderId="0" xfId="20" applyFont="1" applyFill="1" applyAlignment="1" applyProtection="1">
      <alignment horizontal="left" vertical="center"/>
      <protection/>
    </xf>
    <xf numFmtId="0" fontId="31" fillId="2" borderId="0" xfId="0" applyFont="1" applyFill="1" applyAlignment="1" applyProtection="1">
      <alignment horizontal="left" vertical="center"/>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ont>
        <b/>
        <i val="0"/>
      </font>
      <fill>
        <patternFill>
          <bgColor rgb="FFFF00FF"/>
        </patternFill>
      </fill>
      <border/>
    </dxf>
    <dxf>
      <font>
        <b/>
        <i val="0"/>
        <color rgb="FF000000"/>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0</xdr:colOff>
      <xdr:row>38</xdr:row>
      <xdr:rowOff>0</xdr:rowOff>
    </xdr:from>
    <xdr:to>
      <xdr:col>20</xdr:col>
      <xdr:colOff>0</xdr:colOff>
      <xdr:row>38</xdr:row>
      <xdr:rowOff>581025</xdr:rowOff>
    </xdr:to>
    <xdr:pic>
      <xdr:nvPicPr>
        <xdr:cNvPr id="1" name="Picture 9"/>
        <xdr:cNvPicPr preferRelativeResize="1">
          <a:picLocks noChangeAspect="1"/>
        </xdr:cNvPicPr>
      </xdr:nvPicPr>
      <xdr:blipFill>
        <a:blip r:embed="rId1"/>
        <a:stretch>
          <a:fillRect/>
        </a:stretch>
      </xdr:blipFill>
      <xdr:spPr>
        <a:xfrm>
          <a:off x="9925050" y="25784175"/>
          <a:ext cx="0"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echfortext.com/List" TargetMode="External" /><Relationship Id="rId2" Type="http://schemas.openxmlformats.org/officeDocument/2006/relationships/hyperlink" Target="http://www.techfortext.com/" TargetMode="External" /><Relationship Id="rId3" Type="http://schemas.openxmlformats.org/officeDocument/2006/relationships/hyperlink" Target="mailto:RunDavid@Verizon.net" TargetMode="External" /><Relationship Id="rId4" Type="http://schemas.openxmlformats.org/officeDocument/2006/relationships/hyperlink" Target="file://K:\1\BOK\39-SourceClock\Clock\www.Tech-For-Text.com" TargetMode="External" /><Relationship Id="rId5" Type="http://schemas.openxmlformats.org/officeDocument/2006/relationships/hyperlink" Target="http://www.techfortext.com/"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IV831"/>
  <sheetViews>
    <sheetView tabSelected="1" workbookViewId="0" topLeftCell="A1">
      <selection activeCell="F1" sqref="F1:J1"/>
    </sheetView>
  </sheetViews>
  <sheetFormatPr defaultColWidth="9.140625" defaultRowHeight="12.75" zeroHeight="1"/>
  <cols>
    <col min="1" max="1" width="0.85546875" style="69" customWidth="1"/>
    <col min="2" max="2" width="0.71875" style="67" customWidth="1"/>
    <col min="3" max="3" width="0.85546875" style="67" customWidth="1"/>
    <col min="4" max="4" width="2.7109375" style="67" customWidth="1"/>
    <col min="5" max="11" width="18.7109375" style="67" customWidth="1"/>
    <col min="12" max="12" width="2.7109375" style="67" customWidth="1"/>
    <col min="13" max="13" width="0.85546875" style="67" customWidth="1"/>
    <col min="14" max="14" width="9.140625" style="67" customWidth="1"/>
    <col min="15" max="32" width="0" style="67" hidden="1" customWidth="1"/>
    <col min="33" max="255" width="0" style="1" hidden="1" customWidth="1"/>
    <col min="256" max="16384" width="10.140625" style="1" hidden="1" customWidth="1"/>
  </cols>
  <sheetData>
    <row r="1" spans="1:256" s="15" customFormat="1" ht="54.75" customHeight="1">
      <c r="A1" s="83"/>
      <c r="B1" s="7"/>
      <c r="C1" s="7"/>
      <c r="D1" s="7"/>
      <c r="E1" s="7"/>
      <c r="F1" s="116" t="s">
        <v>12</v>
      </c>
      <c r="G1" s="116"/>
      <c r="H1" s="116"/>
      <c r="I1" s="116"/>
      <c r="J1" s="116"/>
      <c r="K1" s="7"/>
      <c r="L1" s="7"/>
      <c r="M1" s="7"/>
      <c r="N1" s="7"/>
      <c r="O1" s="7"/>
      <c r="P1" s="7"/>
      <c r="Q1" s="7"/>
      <c r="R1" s="7"/>
      <c r="S1" s="7"/>
      <c r="T1" s="7"/>
      <c r="U1" s="7"/>
      <c r="V1" s="7"/>
      <c r="W1" s="7"/>
      <c r="X1" s="7"/>
      <c r="Y1" s="7"/>
      <c r="Z1" s="7"/>
      <c r="AA1" s="7"/>
      <c r="AB1" s="7"/>
      <c r="AC1" s="7"/>
      <c r="AD1" s="7"/>
      <c r="AE1" s="7"/>
      <c r="AF1" s="7"/>
      <c r="IV1" s="84"/>
    </row>
    <row r="2" spans="1:256" s="15" customFormat="1" ht="30" customHeight="1">
      <c r="A2" s="76"/>
      <c r="B2" s="77"/>
      <c r="C2" s="78"/>
      <c r="D2" s="82"/>
      <c r="E2" s="82"/>
      <c r="F2" s="115" t="s">
        <v>13</v>
      </c>
      <c r="G2" s="115"/>
      <c r="H2" s="115"/>
      <c r="I2" s="115"/>
      <c r="J2" s="115"/>
      <c r="K2" s="82"/>
      <c r="L2" s="82"/>
      <c r="M2" s="79"/>
      <c r="IV2" s="86">
        <f ca="1">TODAY()</f>
        <v>40148</v>
      </c>
    </row>
    <row r="3" spans="1:256" s="15" customFormat="1" ht="24.75" customHeight="1">
      <c r="A3" s="76"/>
      <c r="B3" s="77"/>
      <c r="C3" s="78"/>
      <c r="D3" s="78"/>
      <c r="E3" s="76"/>
      <c r="F3" s="89" t="s">
        <v>14</v>
      </c>
      <c r="G3" s="122" t="s">
        <v>0</v>
      </c>
      <c r="H3" s="123"/>
      <c r="I3" s="121" t="s">
        <v>5</v>
      </c>
      <c r="J3" s="121"/>
      <c r="K3" s="76"/>
      <c r="L3" s="79"/>
      <c r="M3" s="79"/>
      <c r="IV3" s="87">
        <f>DATE(YEAR(IV2),MONTH(IV2)+0,0)+1</f>
        <v>40148</v>
      </c>
    </row>
    <row r="4" spans="1:256" s="15" customFormat="1" ht="25.5" customHeight="1">
      <c r="A4" s="76"/>
      <c r="B4" s="77"/>
      <c r="C4" s="78"/>
      <c r="D4" s="91" t="s">
        <v>1</v>
      </c>
      <c r="E4" s="91"/>
      <c r="F4" s="92" t="s">
        <v>2</v>
      </c>
      <c r="G4" s="92"/>
      <c r="H4" s="97" t="s">
        <v>3</v>
      </c>
      <c r="I4" s="91"/>
      <c r="J4" s="98" t="s">
        <v>4</v>
      </c>
      <c r="K4" s="98"/>
      <c r="L4" s="79"/>
      <c r="M4" s="79"/>
      <c r="IV4" s="84"/>
    </row>
    <row r="5" spans="1:17" s="15" customFormat="1" ht="55.5" customHeight="1">
      <c r="A5" s="76"/>
      <c r="B5" s="77"/>
      <c r="C5" s="78"/>
      <c r="D5" s="78"/>
      <c r="E5" s="76"/>
      <c r="F5" s="120" t="s">
        <v>15</v>
      </c>
      <c r="G5" s="120"/>
      <c r="H5" s="120"/>
      <c r="I5" s="120"/>
      <c r="J5" s="120"/>
      <c r="K5" s="81"/>
      <c r="L5" s="79"/>
      <c r="M5" s="79"/>
      <c r="Q5" s="88"/>
    </row>
    <row r="6" spans="1:13" s="15" customFormat="1" ht="18" customHeight="1">
      <c r="A6" s="76"/>
      <c r="B6" s="77"/>
      <c r="C6" s="78"/>
      <c r="D6" s="78"/>
      <c r="E6" s="76"/>
      <c r="F6" s="76"/>
      <c r="G6" s="76"/>
      <c r="I6" s="76"/>
      <c r="J6" s="76"/>
      <c r="K6" s="76"/>
      <c r="L6" s="79"/>
      <c r="M6" s="79"/>
    </row>
    <row r="7" spans="1:11" s="15" customFormat="1" ht="66" customHeight="1">
      <c r="A7" s="14"/>
      <c r="B7" s="7"/>
      <c r="E7" s="99" t="s">
        <v>6</v>
      </c>
      <c r="F7" s="99"/>
      <c r="G7" s="99"/>
      <c r="H7" s="99"/>
      <c r="I7" s="99"/>
      <c r="J7" s="99"/>
      <c r="K7" s="99"/>
    </row>
    <row r="8" spans="1:11" s="15" customFormat="1" ht="84.75" customHeight="1">
      <c r="A8" s="14"/>
      <c r="B8" s="7"/>
      <c r="E8" s="90" t="s">
        <v>7</v>
      </c>
      <c r="F8" s="90"/>
      <c r="G8" s="90"/>
      <c r="H8" s="90"/>
      <c r="I8" s="90"/>
      <c r="J8" s="90"/>
      <c r="K8" s="90"/>
    </row>
    <row r="9" spans="1:11" s="15" customFormat="1" ht="76.5" customHeight="1">
      <c r="A9" s="14"/>
      <c r="B9" s="7"/>
      <c r="E9" s="90" t="s">
        <v>8</v>
      </c>
      <c r="F9" s="90"/>
      <c r="G9" s="90"/>
      <c r="H9" s="90"/>
      <c r="I9" s="90"/>
      <c r="J9" s="90"/>
      <c r="K9" s="90"/>
    </row>
    <row r="10" spans="1:11" s="15" customFormat="1" ht="76.5" customHeight="1">
      <c r="A10" s="14"/>
      <c r="B10" s="7"/>
      <c r="E10" s="90" t="s">
        <v>9</v>
      </c>
      <c r="F10" s="90"/>
      <c r="G10" s="90"/>
      <c r="H10" s="90"/>
      <c r="I10" s="90"/>
      <c r="J10" s="90"/>
      <c r="K10" s="90"/>
    </row>
    <row r="11" spans="1:11" s="15" customFormat="1" ht="87.75" customHeight="1">
      <c r="A11" s="14"/>
      <c r="B11" s="7"/>
      <c r="E11" s="90" t="s">
        <v>16</v>
      </c>
      <c r="F11" s="90"/>
      <c r="G11" s="90"/>
      <c r="H11" s="90"/>
      <c r="I11" s="90"/>
      <c r="J11" s="90"/>
      <c r="K11" s="90"/>
    </row>
    <row r="12" spans="1:11" s="15" customFormat="1" ht="96" customHeight="1">
      <c r="A12" s="14"/>
      <c r="B12" s="7"/>
      <c r="E12" s="90" t="s">
        <v>10</v>
      </c>
      <c r="F12" s="90"/>
      <c r="G12" s="90"/>
      <c r="H12" s="90"/>
      <c r="I12" s="90"/>
      <c r="J12" s="90"/>
      <c r="K12" s="90"/>
    </row>
    <row r="13" spans="1:11" s="15" customFormat="1" ht="96" customHeight="1">
      <c r="A13" s="14"/>
      <c r="B13" s="7"/>
      <c r="E13" s="90" t="s">
        <v>11</v>
      </c>
      <c r="F13" s="90"/>
      <c r="G13" s="90"/>
      <c r="H13" s="90"/>
      <c r="I13" s="90"/>
      <c r="J13" s="90"/>
      <c r="K13" s="90"/>
    </row>
    <row r="14" spans="1:19" s="15" customFormat="1" ht="18" customHeight="1" thickBot="1">
      <c r="A14" s="14"/>
      <c r="B14" s="7"/>
      <c r="C14" s="13"/>
      <c r="D14" s="16"/>
      <c r="E14" s="4"/>
      <c r="F14" s="4"/>
      <c r="G14" s="4"/>
      <c r="H14" s="4"/>
      <c r="I14" s="4"/>
      <c r="J14" s="4"/>
      <c r="K14" s="4"/>
      <c r="L14" s="17"/>
      <c r="M14" s="17"/>
      <c r="N14" s="17"/>
      <c r="O14" s="17"/>
      <c r="P14" s="17"/>
      <c r="Q14" s="17"/>
      <c r="R14" s="17"/>
      <c r="S14" s="17"/>
    </row>
    <row r="15" spans="1:19" s="15" customFormat="1" ht="66" customHeight="1" thickTop="1">
      <c r="A15" s="4"/>
      <c r="B15" s="7"/>
      <c r="C15" s="17"/>
      <c r="D15" s="17"/>
      <c r="E15" s="23"/>
      <c r="F15" s="23"/>
      <c r="G15" s="110" t="s">
        <v>17</v>
      </c>
      <c r="H15" s="111"/>
      <c r="I15" s="112"/>
      <c r="J15" s="23"/>
      <c r="K15" s="23"/>
      <c r="L15" s="17"/>
      <c r="M15" s="17"/>
      <c r="N15" s="17"/>
      <c r="O15" s="17"/>
      <c r="P15" s="17"/>
      <c r="Q15" s="17"/>
      <c r="R15" s="17"/>
      <c r="S15" s="17"/>
    </row>
    <row r="16" spans="1:256" s="15" customFormat="1" ht="43.5" customHeight="1" thickBot="1">
      <c r="A16" s="4"/>
      <c r="B16" s="7"/>
      <c r="C16" s="17"/>
      <c r="D16" s="17"/>
      <c r="E16" s="118"/>
      <c r="F16" s="119"/>
      <c r="G16" s="94">
        <v>40179</v>
      </c>
      <c r="H16" s="95"/>
      <c r="I16" s="96"/>
      <c r="J16" s="80"/>
      <c r="K16" s="11"/>
      <c r="IV16" s="84"/>
    </row>
    <row r="17" spans="1:19" s="15" customFormat="1" ht="33" customHeight="1" hidden="1" thickTop="1">
      <c r="A17" s="14"/>
      <c r="B17" s="7"/>
      <c r="C17" s="7"/>
      <c r="E17" s="10"/>
      <c r="F17" s="113">
        <f>((ROUNDDOWN((F18/7),0)))*(7)+1</f>
        <v>40174</v>
      </c>
      <c r="G17" s="113"/>
      <c r="H17" s="113"/>
      <c r="I17" s="113"/>
      <c r="J17" s="113"/>
      <c r="K17" s="12"/>
      <c r="L17" s="17"/>
      <c r="M17" s="17"/>
      <c r="N17" s="17"/>
      <c r="O17" s="17"/>
      <c r="P17" s="17"/>
      <c r="Q17" s="17"/>
      <c r="R17" s="17"/>
      <c r="S17" s="17"/>
    </row>
    <row r="18" spans="1:19" s="15" customFormat="1" ht="33" customHeight="1" thickBot="1" thickTop="1">
      <c r="A18" s="4"/>
      <c r="B18" s="7"/>
      <c r="C18" s="4"/>
      <c r="D18" s="34"/>
      <c r="E18" s="33"/>
      <c r="F18" s="114">
        <f>DATE(YEAR(G16),MONTH(G16)+0,0)+1</f>
        <v>40179</v>
      </c>
      <c r="G18" s="114"/>
      <c r="H18" s="114"/>
      <c r="I18" s="114"/>
      <c r="J18" s="114"/>
      <c r="K18" s="35"/>
      <c r="L18" s="36"/>
      <c r="M18" s="8"/>
      <c r="N18" s="8"/>
      <c r="O18" s="8"/>
      <c r="P18" s="8"/>
      <c r="Q18" s="8"/>
      <c r="R18" s="8"/>
      <c r="S18" s="8"/>
    </row>
    <row r="19" spans="1:19" s="15" customFormat="1" ht="49.5" customHeight="1" hidden="1" thickBot="1">
      <c r="A19" s="18"/>
      <c r="B19" s="7"/>
      <c r="C19" s="8"/>
      <c r="D19" s="5"/>
      <c r="E19" s="6"/>
      <c r="F19" s="117">
        <f>(ROUNDDOWN((F18/7),0))*7+1</f>
        <v>40174</v>
      </c>
      <c r="G19" s="117"/>
      <c r="H19" s="117"/>
      <c r="I19" s="117"/>
      <c r="J19" s="117"/>
      <c r="K19" s="6"/>
      <c r="L19" s="2"/>
      <c r="M19" s="3"/>
      <c r="N19" s="3"/>
      <c r="O19" s="3"/>
      <c r="P19" s="3"/>
      <c r="Q19" s="3"/>
      <c r="R19" s="3"/>
      <c r="S19" s="3"/>
    </row>
    <row r="20" spans="1:19" s="15" customFormat="1" ht="99.75" customHeight="1" thickBot="1" thickTop="1">
      <c r="A20" s="4"/>
      <c r="B20" s="7"/>
      <c r="C20" s="17"/>
      <c r="D20" s="93">
        <f aca="true" t="shared" si="0" ref="D20:D30">$F$18</f>
        <v>40179</v>
      </c>
      <c r="E20" s="48"/>
      <c r="F20" s="49"/>
      <c r="G20" s="49"/>
      <c r="H20" s="49"/>
      <c r="I20" s="49"/>
      <c r="J20" s="49"/>
      <c r="K20" s="50"/>
      <c r="L20" s="93">
        <f aca="true" t="shared" si="1" ref="L20:L30">$F$18</f>
        <v>40179</v>
      </c>
      <c r="M20" s="22"/>
      <c r="N20" s="22"/>
      <c r="O20" s="22"/>
      <c r="P20" s="22"/>
      <c r="Q20" s="22"/>
      <c r="R20" s="22"/>
      <c r="S20" s="22"/>
    </row>
    <row r="21" spans="1:19" s="15" customFormat="1" ht="49.5" customHeight="1" thickBot="1" thickTop="1">
      <c r="A21" s="19"/>
      <c r="B21" s="7"/>
      <c r="C21" s="19"/>
      <c r="D21" s="93"/>
      <c r="E21" s="42">
        <f>IF((F19)&lt;F18,"",(F19))</f>
      </c>
      <c r="F21" s="43">
        <f>IF((F19+1)&lt;F18,"",(F19+1))</f>
      </c>
      <c r="G21" s="43">
        <f>IF((F19+2)&lt;F18,"",(F19+2))</f>
      </c>
      <c r="H21" s="43">
        <f>IF((F19+3)&lt;F18,"",(F19+3))</f>
      </c>
      <c r="I21" s="43">
        <f>IF((F19+4)&lt;F18,"",(F19+4))</f>
      </c>
      <c r="J21" s="43">
        <f>IF((F19+5)&lt;F18,"",(F19+5))</f>
        <v>40179</v>
      </c>
      <c r="K21" s="44">
        <f>IF((F19+6)&lt;F18,"",(F19+6))</f>
        <v>40180</v>
      </c>
      <c r="L21" s="93"/>
      <c r="M21" s="21"/>
      <c r="N21" s="21"/>
      <c r="O21" s="21"/>
      <c r="P21" s="21"/>
      <c r="Q21" s="21"/>
      <c r="R21" s="21"/>
      <c r="S21" s="21"/>
    </row>
    <row r="22" spans="1:12" s="15" customFormat="1" ht="99.75" customHeight="1" thickBot="1" thickTop="1">
      <c r="A22" s="20"/>
      <c r="B22" s="7"/>
      <c r="C22" s="20"/>
      <c r="D22" s="93">
        <f t="shared" si="0"/>
        <v>40179</v>
      </c>
      <c r="E22" s="48"/>
      <c r="F22" s="49"/>
      <c r="G22" s="49"/>
      <c r="H22" s="49"/>
      <c r="I22" s="49"/>
      <c r="J22" s="49"/>
      <c r="K22" s="50"/>
      <c r="L22" s="93">
        <f t="shared" si="1"/>
        <v>40179</v>
      </c>
    </row>
    <row r="23" spans="1:19" s="15" customFormat="1" ht="49.5" customHeight="1" thickBot="1" thickTop="1">
      <c r="A23" s="14"/>
      <c r="B23" s="7"/>
      <c r="C23" s="14"/>
      <c r="D23" s="93"/>
      <c r="E23" s="42">
        <f>IF((F19+7)&lt;F18,"",(F19+7))</f>
        <v>40181</v>
      </c>
      <c r="F23" s="43">
        <f>IF((F19+8)&lt;F18,"",(F19+8))</f>
        <v>40182</v>
      </c>
      <c r="G23" s="43">
        <f>IF((F19+9)&lt;F18,"",(F19+9))</f>
        <v>40183</v>
      </c>
      <c r="H23" s="43">
        <f>IF((F19+10)&lt;F18,"",(F19+10))</f>
        <v>40184</v>
      </c>
      <c r="I23" s="43">
        <f>IF((F19+11)&lt;F18,"",(F19+11))</f>
        <v>40185</v>
      </c>
      <c r="J23" s="43">
        <f>IF((F19+12)&lt;F18,"",(F19+12))</f>
        <v>40186</v>
      </c>
      <c r="K23" s="44">
        <f>IF((F19+13)&lt;F18,"",(F19+13))</f>
        <v>40187</v>
      </c>
      <c r="L23" s="93"/>
      <c r="M23" s="21"/>
      <c r="N23" s="21"/>
      <c r="O23" s="21"/>
      <c r="P23" s="21"/>
      <c r="Q23" s="21"/>
      <c r="R23" s="21"/>
      <c r="S23" s="21"/>
    </row>
    <row r="24" spans="1:12" s="15" customFormat="1" ht="99.75" customHeight="1" thickBot="1" thickTop="1">
      <c r="A24" s="20"/>
      <c r="B24" s="7"/>
      <c r="C24" s="20"/>
      <c r="D24" s="93">
        <f t="shared" si="0"/>
        <v>40179</v>
      </c>
      <c r="E24" s="48"/>
      <c r="F24" s="49"/>
      <c r="G24" s="49"/>
      <c r="H24" s="49"/>
      <c r="I24" s="49"/>
      <c r="J24" s="49"/>
      <c r="K24" s="50"/>
      <c r="L24" s="93">
        <f t="shared" si="1"/>
        <v>40179</v>
      </c>
    </row>
    <row r="25" spans="1:19" s="15" customFormat="1" ht="49.5" customHeight="1" thickBot="1" thickTop="1">
      <c r="A25" s="14"/>
      <c r="B25" s="7"/>
      <c r="C25" s="14"/>
      <c r="D25" s="93"/>
      <c r="E25" s="45">
        <f>F19+14</f>
        <v>40188</v>
      </c>
      <c r="F25" s="46">
        <f>F19+15</f>
        <v>40189</v>
      </c>
      <c r="G25" s="46">
        <f>F19+16</f>
        <v>40190</v>
      </c>
      <c r="H25" s="46">
        <f>F19+17</f>
        <v>40191</v>
      </c>
      <c r="I25" s="46">
        <f>F19+18</f>
        <v>40192</v>
      </c>
      <c r="J25" s="46">
        <f>IF((F19+19)&gt;F32,"",(F19+19))</f>
        <v>40193</v>
      </c>
      <c r="K25" s="47">
        <f>IF((F19+20)&gt;F32,"",(F19+20))</f>
        <v>40194</v>
      </c>
      <c r="L25" s="93"/>
      <c r="M25" s="21"/>
      <c r="N25" s="21"/>
      <c r="O25" s="21"/>
      <c r="P25" s="21"/>
      <c r="Q25" s="21"/>
      <c r="R25" s="21"/>
      <c r="S25" s="21"/>
    </row>
    <row r="26" spans="1:12" s="15" customFormat="1" ht="99.75" customHeight="1" thickBot="1" thickTop="1">
      <c r="A26" s="20"/>
      <c r="B26" s="7"/>
      <c r="C26" s="20"/>
      <c r="D26" s="93">
        <f t="shared" si="0"/>
        <v>40179</v>
      </c>
      <c r="E26" s="48"/>
      <c r="F26" s="49"/>
      <c r="G26" s="49"/>
      <c r="H26" s="49"/>
      <c r="I26" s="49"/>
      <c r="J26" s="49"/>
      <c r="K26" s="50"/>
      <c r="L26" s="93">
        <f t="shared" si="1"/>
        <v>40179</v>
      </c>
    </row>
    <row r="27" spans="1:19" s="15" customFormat="1" ht="49.5" customHeight="1" thickBot="1" thickTop="1">
      <c r="A27" s="14"/>
      <c r="B27" s="7"/>
      <c r="C27" s="14"/>
      <c r="D27" s="93"/>
      <c r="E27" s="45">
        <f>IF((F19+21)&gt;F32,"",(F19+21))</f>
        <v>40195</v>
      </c>
      <c r="F27" s="46">
        <f>IF((F19+22)&gt;F32,"",(F19+22))</f>
        <v>40196</v>
      </c>
      <c r="G27" s="46">
        <f>IF((F19+23)&gt;F32,"",(F19+23))</f>
        <v>40197</v>
      </c>
      <c r="H27" s="46">
        <f>IF((F19+24)&gt;F32,"",(F19+24))</f>
        <v>40198</v>
      </c>
      <c r="I27" s="46">
        <f>IF((F19+25)&gt;F32,"",(F19+25))</f>
        <v>40199</v>
      </c>
      <c r="J27" s="46">
        <f>IF((F19+26)&gt;F32,"",(F19+26))</f>
        <v>40200</v>
      </c>
      <c r="K27" s="47">
        <f>IF((F19+27)&gt;F32,"",(F19+27))</f>
        <v>40201</v>
      </c>
      <c r="L27" s="93"/>
      <c r="M27" s="21"/>
      <c r="N27" s="21"/>
      <c r="O27" s="21"/>
      <c r="P27" s="21"/>
      <c r="Q27" s="21"/>
      <c r="R27" s="21"/>
      <c r="S27" s="21"/>
    </row>
    <row r="28" spans="1:12" s="15" customFormat="1" ht="99.75" customHeight="1" thickBot="1" thickTop="1">
      <c r="A28" s="20"/>
      <c r="B28" s="7"/>
      <c r="C28" s="20"/>
      <c r="D28" s="93">
        <f t="shared" si="0"/>
        <v>40179</v>
      </c>
      <c r="E28" s="48"/>
      <c r="F28" s="49"/>
      <c r="G28" s="49"/>
      <c r="H28" s="49"/>
      <c r="I28" s="49"/>
      <c r="J28" s="49"/>
      <c r="K28" s="50"/>
      <c r="L28" s="93">
        <f t="shared" si="1"/>
        <v>40179</v>
      </c>
    </row>
    <row r="29" spans="1:19" s="15" customFormat="1" ht="49.5" customHeight="1" thickBot="1" thickTop="1">
      <c r="A29" s="14"/>
      <c r="B29" s="7"/>
      <c r="C29" s="14"/>
      <c r="D29" s="93"/>
      <c r="E29" s="24">
        <f>IF((F19+28)&gt;F32,"",(F19+28))</f>
        <v>40202</v>
      </c>
      <c r="F29" s="9">
        <f>IF((F19+29)&gt;F32,"",(F19+29))</f>
        <v>40203</v>
      </c>
      <c r="G29" s="9">
        <f>IF((F19+30)&gt;F32,"",(F19+30))</f>
        <v>40204</v>
      </c>
      <c r="H29" s="9">
        <f>IF((F19+31)&gt;F32,"",(F19+31))</f>
        <v>40205</v>
      </c>
      <c r="I29" s="9">
        <f>IF((F19+32)&gt;F32,"",(F19+32))</f>
        <v>40206</v>
      </c>
      <c r="J29" s="9">
        <f>IF((F19+33)&gt;F32,"",(F19+33))</f>
        <v>40207</v>
      </c>
      <c r="K29" s="37">
        <f>IF((F19+34)&gt;F32,"",(F19+34))</f>
        <v>40208</v>
      </c>
      <c r="L29" s="93"/>
      <c r="M29" s="21"/>
      <c r="N29" s="21"/>
      <c r="O29" s="21"/>
      <c r="P29" s="21"/>
      <c r="Q29" s="21"/>
      <c r="R29" s="21"/>
      <c r="S29" s="21"/>
    </row>
    <row r="30" spans="1:256" s="15" customFormat="1" ht="99.75" customHeight="1" thickBot="1" thickTop="1">
      <c r="A30" s="20"/>
      <c r="B30" s="7"/>
      <c r="C30" s="20"/>
      <c r="D30" s="93">
        <f t="shared" si="0"/>
        <v>40179</v>
      </c>
      <c r="E30" s="48"/>
      <c r="F30" s="49"/>
      <c r="G30" s="49"/>
      <c r="H30" s="49"/>
      <c r="I30" s="49"/>
      <c r="J30" s="49"/>
      <c r="K30" s="50"/>
      <c r="L30" s="93">
        <f t="shared" si="1"/>
        <v>40179</v>
      </c>
      <c r="IV30" s="15">
        <v>1</v>
      </c>
    </row>
    <row r="31" spans="1:19" s="15" customFormat="1" ht="49.5" customHeight="1" thickBot="1" thickTop="1">
      <c r="A31" s="14"/>
      <c r="B31" s="7"/>
      <c r="C31" s="14"/>
      <c r="D31" s="93"/>
      <c r="E31" s="24">
        <f>IF((F19+35)&gt;F32,"",(F19+35))</f>
        <v>40209</v>
      </c>
      <c r="F31" s="9">
        <f>IF((F19+36)&gt;F32,"",(F19+36))</f>
      </c>
      <c r="G31" s="9">
        <f>IF((F19+37)&gt;F32,"",(F19+37))</f>
      </c>
      <c r="H31" s="9">
        <f>IF((F19+38)&gt;F32,"",(F19+38))</f>
      </c>
      <c r="I31" s="9">
        <f>IF((F19+39)&gt;F32,"",(F19+39))</f>
      </c>
      <c r="J31" s="9">
        <f>IF((F19+40)&gt;F32,"",(F19+40))</f>
      </c>
      <c r="K31" s="37">
        <f>IF((F19+41)&gt;F32,"",(F19+41))</f>
      </c>
      <c r="L31" s="93"/>
      <c r="M31" s="21"/>
      <c r="N31" s="21"/>
      <c r="O31" s="21"/>
      <c r="P31" s="21"/>
      <c r="Q31" s="21"/>
      <c r="R31" s="21"/>
      <c r="S31" s="21"/>
    </row>
    <row r="32" spans="1:19" s="15" customFormat="1" ht="33" customHeight="1" hidden="1" thickBot="1" thickTop="1">
      <c r="A32" s="20"/>
      <c r="B32" s="7"/>
      <c r="C32" s="21"/>
      <c r="D32" s="26"/>
      <c r="E32" s="55"/>
      <c r="F32" s="105">
        <f>DATE(YEAR(F18),MONTH(F18)+1,0)</f>
        <v>40209</v>
      </c>
      <c r="G32" s="106"/>
      <c r="H32" s="106"/>
      <c r="I32" s="106"/>
      <c r="J32" s="106"/>
      <c r="K32" s="56"/>
      <c r="L32" s="38"/>
      <c r="M32" s="17"/>
      <c r="N32" s="17"/>
      <c r="O32" s="17"/>
      <c r="P32" s="17"/>
      <c r="Q32" s="17"/>
      <c r="R32" s="17"/>
      <c r="S32" s="17"/>
    </row>
    <row r="33" spans="1:12" s="15" customFormat="1" ht="33" customHeight="1" hidden="1" thickBot="1" thickTop="1">
      <c r="A33" s="7"/>
      <c r="B33" s="7"/>
      <c r="C33" s="7"/>
      <c r="D33" s="27"/>
      <c r="E33" s="57"/>
      <c r="F33" s="58"/>
      <c r="G33" s="107">
        <f>F32+1</f>
        <v>40210</v>
      </c>
      <c r="H33" s="108"/>
      <c r="I33" s="108"/>
      <c r="J33" s="58"/>
      <c r="K33" s="58"/>
      <c r="L33" s="39"/>
    </row>
    <row r="34" spans="1:19" s="15" customFormat="1" ht="33" customHeight="1" hidden="1" thickTop="1">
      <c r="A34" s="7"/>
      <c r="B34" s="7"/>
      <c r="C34" s="7"/>
      <c r="D34" s="28"/>
      <c r="E34" s="59"/>
      <c r="F34" s="103">
        <f>((ROUNDDOWN((F35/7),0)))*(7)+1</f>
        <v>40209</v>
      </c>
      <c r="G34" s="103"/>
      <c r="H34" s="103"/>
      <c r="I34" s="103"/>
      <c r="J34" s="103"/>
      <c r="K34" s="60"/>
      <c r="L34" s="40"/>
      <c r="M34" s="17"/>
      <c r="N34" s="17"/>
      <c r="O34" s="17"/>
      <c r="P34" s="17"/>
      <c r="Q34" s="17"/>
      <c r="R34" s="17"/>
      <c r="S34" s="17"/>
    </row>
    <row r="35" spans="1:19" s="15" customFormat="1" ht="33" customHeight="1" thickBot="1" thickTop="1">
      <c r="A35" s="7"/>
      <c r="B35" s="7"/>
      <c r="C35" s="7"/>
      <c r="D35" s="25"/>
      <c r="E35" s="61"/>
      <c r="F35" s="104">
        <f>DATE(YEAR(G33),MONTH(G33)+0,0)+1</f>
        <v>40210</v>
      </c>
      <c r="G35" s="104"/>
      <c r="H35" s="104"/>
      <c r="I35" s="104"/>
      <c r="J35" s="104"/>
      <c r="K35" s="51"/>
      <c r="L35" s="41"/>
      <c r="M35" s="8"/>
      <c r="N35" s="8"/>
      <c r="O35" s="8"/>
      <c r="P35" s="8"/>
      <c r="Q35" s="8"/>
      <c r="R35" s="8"/>
      <c r="S35" s="8"/>
    </row>
    <row r="36" spans="1:19" s="15" customFormat="1" ht="46.5" customHeight="1" hidden="1" thickBot="1">
      <c r="A36" s="7"/>
      <c r="B36" s="7"/>
      <c r="C36" s="7"/>
      <c r="D36" s="29"/>
      <c r="E36" s="62"/>
      <c r="F36" s="85">
        <f>(ROUNDDOWN((F35/7),0))*7+1</f>
        <v>40209</v>
      </c>
      <c r="G36" s="85"/>
      <c r="H36" s="85"/>
      <c r="I36" s="85"/>
      <c r="J36" s="85"/>
      <c r="K36" s="62"/>
      <c r="L36" s="40"/>
      <c r="M36" s="17"/>
      <c r="N36" s="17"/>
      <c r="O36" s="17"/>
      <c r="P36" s="17"/>
      <c r="Q36" s="17"/>
      <c r="R36" s="17"/>
      <c r="S36" s="17"/>
    </row>
    <row r="37" spans="1:19" s="15" customFormat="1" ht="99.75" customHeight="1" thickBot="1" thickTop="1">
      <c r="A37" s="7"/>
      <c r="B37" s="7"/>
      <c r="C37" s="7"/>
      <c r="D37" s="93">
        <f aca="true" t="shared" si="2" ref="D37:D47">$F$35</f>
        <v>40210</v>
      </c>
      <c r="E37" s="48"/>
      <c r="F37" s="49"/>
      <c r="G37" s="49"/>
      <c r="H37" s="49"/>
      <c r="I37" s="49"/>
      <c r="J37" s="49"/>
      <c r="K37" s="50"/>
      <c r="L37" s="93">
        <f aca="true" t="shared" si="3" ref="L37:L47">$F$35</f>
        <v>40210</v>
      </c>
      <c r="M37" s="22"/>
      <c r="N37" s="22"/>
      <c r="O37" s="22"/>
      <c r="P37" s="22"/>
      <c r="Q37" s="22"/>
      <c r="R37" s="22"/>
      <c r="S37" s="22"/>
    </row>
    <row r="38" spans="1:19" s="15" customFormat="1" ht="49.5" customHeight="1" thickBot="1" thickTop="1">
      <c r="A38" s="7"/>
      <c r="B38" s="7"/>
      <c r="C38" s="7"/>
      <c r="D38" s="100"/>
      <c r="E38" s="63">
        <f>IF((F36)&lt;F35,"",(F36))</f>
      </c>
      <c r="F38" s="64">
        <f>IF((F36+1)&lt;F35,"",(F36+1))</f>
        <v>40210</v>
      </c>
      <c r="G38" s="64">
        <f>IF((F36+2)&lt;F35,"",(F36+2))</f>
        <v>40211</v>
      </c>
      <c r="H38" s="64">
        <f>IF((F36+3)&lt;F35,"",(F36+3))</f>
        <v>40212</v>
      </c>
      <c r="I38" s="64">
        <f>IF((F36+4)&lt;F35,"",(F36+4))</f>
        <v>40213</v>
      </c>
      <c r="J38" s="64">
        <f>IF((F36+5)&lt;F35,"",(F36+5))</f>
        <v>40214</v>
      </c>
      <c r="K38" s="65">
        <f>IF((F36+6)&lt;F35,"",(F36+6))</f>
        <v>40215</v>
      </c>
      <c r="L38" s="100"/>
      <c r="M38" s="21"/>
      <c r="N38" s="21"/>
      <c r="O38" s="21"/>
      <c r="P38" s="21"/>
      <c r="Q38" s="21"/>
      <c r="R38" s="21"/>
      <c r="S38" s="21"/>
    </row>
    <row r="39" spans="1:12" s="15" customFormat="1" ht="99.75" customHeight="1" thickBot="1" thickTop="1">
      <c r="A39" s="7"/>
      <c r="B39" s="7"/>
      <c r="C39" s="7"/>
      <c r="D39" s="93">
        <f t="shared" si="2"/>
        <v>40210</v>
      </c>
      <c r="E39" s="48"/>
      <c r="F39" s="49"/>
      <c r="G39" s="49"/>
      <c r="H39" s="49"/>
      <c r="I39" s="49"/>
      <c r="J39" s="49"/>
      <c r="K39" s="50"/>
      <c r="L39" s="93">
        <f t="shared" si="3"/>
        <v>40210</v>
      </c>
    </row>
    <row r="40" spans="1:19" s="15" customFormat="1" ht="49.5" customHeight="1" thickBot="1" thickTop="1">
      <c r="A40" s="7"/>
      <c r="B40" s="7"/>
      <c r="C40" s="7"/>
      <c r="D40" s="93"/>
      <c r="E40" s="24">
        <f>IF((F36+7)&lt;F35,"",(F36+7))</f>
        <v>40216</v>
      </c>
      <c r="F40" s="9">
        <f>IF((F36+8)&lt;F35,"",(F36+8))</f>
        <v>40217</v>
      </c>
      <c r="G40" s="9">
        <f>IF((F36+9)&lt;F35,"",(F36+9))</f>
        <v>40218</v>
      </c>
      <c r="H40" s="9">
        <f>IF((F36+10)&lt;F35,"",(F36+10))</f>
        <v>40219</v>
      </c>
      <c r="I40" s="9">
        <f>IF((F36+11)&lt;F35,"",(F36+11))</f>
        <v>40220</v>
      </c>
      <c r="J40" s="9">
        <f>IF((F36+12)&lt;F35,"",(F36+12))</f>
        <v>40221</v>
      </c>
      <c r="K40" s="37">
        <f>IF((F36+13)&lt;F35,"",(F36+13))</f>
        <v>40222</v>
      </c>
      <c r="L40" s="93"/>
      <c r="M40" s="21"/>
      <c r="N40" s="21"/>
      <c r="O40" s="21"/>
      <c r="P40" s="21"/>
      <c r="Q40" s="21"/>
      <c r="R40" s="21"/>
      <c r="S40" s="21"/>
    </row>
    <row r="41" spans="1:12" s="15" customFormat="1" ht="99.75" customHeight="1" thickBot="1" thickTop="1">
      <c r="A41" s="7"/>
      <c r="B41" s="7"/>
      <c r="C41" s="7"/>
      <c r="D41" s="93">
        <f t="shared" si="2"/>
        <v>40210</v>
      </c>
      <c r="E41" s="48"/>
      <c r="F41" s="49"/>
      <c r="G41" s="49"/>
      <c r="H41" s="49"/>
      <c r="I41" s="49"/>
      <c r="J41" s="49"/>
      <c r="K41" s="50"/>
      <c r="L41" s="93">
        <f t="shared" si="3"/>
        <v>40210</v>
      </c>
    </row>
    <row r="42" spans="1:19" s="15" customFormat="1" ht="46.5" customHeight="1" thickBot="1" thickTop="1">
      <c r="A42" s="7"/>
      <c r="B42" s="7"/>
      <c r="C42" s="7"/>
      <c r="D42" s="100"/>
      <c r="E42" s="24">
        <f>F36+14</f>
        <v>40223</v>
      </c>
      <c r="F42" s="9">
        <f>F36+15</f>
        <v>40224</v>
      </c>
      <c r="G42" s="9">
        <f>F36+16</f>
        <v>40225</v>
      </c>
      <c r="H42" s="9">
        <f>F36+17</f>
        <v>40226</v>
      </c>
      <c r="I42" s="9">
        <f>F36+18</f>
        <v>40227</v>
      </c>
      <c r="J42" s="9">
        <f>IF((F36+19)&gt;F49,"",(F36+19))</f>
        <v>40228</v>
      </c>
      <c r="K42" s="37">
        <f>IF((F36+20)&gt;F49,"",(F36+20))</f>
        <v>40229</v>
      </c>
      <c r="L42" s="100"/>
      <c r="M42" s="21"/>
      <c r="N42" s="21"/>
      <c r="O42" s="21"/>
      <c r="P42" s="21"/>
      <c r="Q42" s="21"/>
      <c r="R42" s="21"/>
      <c r="S42" s="21"/>
    </row>
    <row r="43" spans="1:12" s="15" customFormat="1" ht="99.75" customHeight="1" thickBot="1" thickTop="1">
      <c r="A43" s="7"/>
      <c r="B43" s="7"/>
      <c r="C43" s="7"/>
      <c r="D43" s="93">
        <f t="shared" si="2"/>
        <v>40210</v>
      </c>
      <c r="E43" s="48"/>
      <c r="F43" s="49"/>
      <c r="G43" s="49"/>
      <c r="H43" s="49"/>
      <c r="I43" s="49"/>
      <c r="J43" s="49"/>
      <c r="K43" s="50"/>
      <c r="L43" s="93">
        <f t="shared" si="3"/>
        <v>40210</v>
      </c>
    </row>
    <row r="44" spans="1:19" s="15" customFormat="1" ht="49.5" customHeight="1" thickBot="1" thickTop="1">
      <c r="A44" s="7"/>
      <c r="B44" s="7"/>
      <c r="C44" s="7"/>
      <c r="D44" s="100"/>
      <c r="E44" s="24">
        <f>IF((F36+21)&gt;F49,"",(F36+21))</f>
        <v>40230</v>
      </c>
      <c r="F44" s="9">
        <f>IF((F36+22)&gt;F49,"",(F36+22))</f>
        <v>40231</v>
      </c>
      <c r="G44" s="9">
        <f>IF((F36+23)&gt;F49,"",(F36+23))</f>
        <v>40232</v>
      </c>
      <c r="H44" s="9">
        <f>IF((F36+24)&gt;F49,"",(F36+24))</f>
        <v>40233</v>
      </c>
      <c r="I44" s="9">
        <f>IF((F36+25)&gt;F49,"",(F36+25))</f>
        <v>40234</v>
      </c>
      <c r="J44" s="9">
        <f>IF((F36+26)&gt;F49,"",(F36+26))</f>
        <v>40235</v>
      </c>
      <c r="K44" s="37">
        <f>IF((F36+27)&gt;F49,"",(F36+27))</f>
        <v>40236</v>
      </c>
      <c r="L44" s="100"/>
      <c r="M44" s="21"/>
      <c r="N44" s="21"/>
      <c r="O44" s="21"/>
      <c r="P44" s="21"/>
      <c r="Q44" s="21"/>
      <c r="R44" s="21"/>
      <c r="S44" s="21"/>
    </row>
    <row r="45" spans="1:12" s="15" customFormat="1" ht="99.75" customHeight="1" thickBot="1" thickTop="1">
      <c r="A45" s="7"/>
      <c r="B45" s="7"/>
      <c r="C45" s="7"/>
      <c r="D45" s="93">
        <f t="shared" si="2"/>
        <v>40210</v>
      </c>
      <c r="E45" s="48"/>
      <c r="F45" s="49"/>
      <c r="G45" s="49"/>
      <c r="H45" s="49"/>
      <c r="I45" s="49"/>
      <c r="J45" s="49"/>
      <c r="K45" s="50"/>
      <c r="L45" s="93">
        <f t="shared" si="3"/>
        <v>40210</v>
      </c>
    </row>
    <row r="46" spans="1:19" s="15" customFormat="1" ht="46.5" customHeight="1" thickBot="1" thickTop="1">
      <c r="A46" s="7"/>
      <c r="B46" s="7"/>
      <c r="C46" s="7"/>
      <c r="D46" s="100"/>
      <c r="E46" s="24">
        <f>IF((F36+28)&gt;F49,"",(F36+28))</f>
        <v>40237</v>
      </c>
      <c r="F46" s="9">
        <f>IF((F36+29)&gt;F49,"",(F36+29))</f>
      </c>
      <c r="G46" s="9">
        <f>IF((F36+30)&gt;F49,"",(F36+30))</f>
      </c>
      <c r="H46" s="9">
        <f>IF((F36+31)&gt;F49,"",(F36+31))</f>
      </c>
      <c r="I46" s="9">
        <f>IF((F36+32)&gt;F49,"",(F36+32))</f>
      </c>
      <c r="J46" s="9">
        <f>IF((F36+33)&gt;F49,"",(F36+33))</f>
      </c>
      <c r="K46" s="37">
        <f>IF((F36+34)&gt;F49,"",(F36+34))</f>
      </c>
      <c r="L46" s="100"/>
      <c r="M46" s="21"/>
      <c r="N46" s="21"/>
      <c r="O46" s="21"/>
      <c r="P46" s="21"/>
      <c r="Q46" s="21"/>
      <c r="R46" s="21"/>
      <c r="S46" s="21"/>
    </row>
    <row r="47" spans="1:12" s="15" customFormat="1" ht="99.75" customHeight="1" thickBot="1" thickTop="1">
      <c r="A47" s="7"/>
      <c r="B47" s="7"/>
      <c r="C47" s="7"/>
      <c r="D47" s="93">
        <f t="shared" si="2"/>
        <v>40210</v>
      </c>
      <c r="E47" s="48"/>
      <c r="F47" s="49"/>
      <c r="G47" s="49"/>
      <c r="H47" s="49"/>
      <c r="I47" s="49"/>
      <c r="J47" s="49"/>
      <c r="K47" s="50"/>
      <c r="L47" s="93">
        <f t="shared" si="3"/>
        <v>40210</v>
      </c>
    </row>
    <row r="48" spans="1:19" s="15" customFormat="1" ht="49.5" customHeight="1" thickBot="1" thickTop="1">
      <c r="A48" s="7"/>
      <c r="B48" s="7"/>
      <c r="C48" s="7"/>
      <c r="D48" s="100"/>
      <c r="E48" s="24">
        <f>IF((F36+35)&gt;F49,"",(F36+35))</f>
      </c>
      <c r="F48" s="9">
        <f>IF((F36+36)&gt;F49,"",(F36+36))</f>
      </c>
      <c r="G48" s="9">
        <f>IF((F36+37)&gt;F49,"",(F36+37))</f>
      </c>
      <c r="H48" s="9">
        <f>IF((F36+38)&gt;F49,"",(F36+38))</f>
      </c>
      <c r="I48" s="9">
        <f>IF((F36+39)&gt;F49,"",(F36+39))</f>
      </c>
      <c r="J48" s="9">
        <f>IF((F36+40)&gt;F49,"",(F36+40))</f>
      </c>
      <c r="K48" s="37">
        <f>IF((F36+41)&gt;F49,"",(F36+41))</f>
      </c>
      <c r="L48" s="100"/>
      <c r="M48" s="21"/>
      <c r="N48" s="21"/>
      <c r="O48" s="21"/>
      <c r="P48" s="21"/>
      <c r="Q48" s="21"/>
      <c r="R48" s="21"/>
      <c r="S48" s="21"/>
    </row>
    <row r="49" spans="1:19" s="15" customFormat="1" ht="49.5" customHeight="1" hidden="1" thickBot="1" thickTop="1">
      <c r="A49" s="7"/>
      <c r="B49" s="7"/>
      <c r="C49" s="7"/>
      <c r="D49" s="28"/>
      <c r="E49" s="55"/>
      <c r="F49" s="105">
        <f>DATE(YEAR(F35),MONTH(F35)+1,0)</f>
        <v>40237</v>
      </c>
      <c r="G49" s="106"/>
      <c r="H49" s="106"/>
      <c r="I49" s="106"/>
      <c r="J49" s="106"/>
      <c r="K49" s="56"/>
      <c r="L49" s="40"/>
      <c r="M49" s="17"/>
      <c r="N49" s="17"/>
      <c r="O49" s="17"/>
      <c r="P49" s="17"/>
      <c r="Q49" s="17"/>
      <c r="R49" s="17"/>
      <c r="S49" s="17"/>
    </row>
    <row r="50" spans="1:12" s="15" customFormat="1" ht="72.75" customHeight="1" hidden="1" thickBot="1" thickTop="1">
      <c r="A50" s="7"/>
      <c r="B50" s="7"/>
      <c r="C50" s="7"/>
      <c r="D50" s="28"/>
      <c r="E50" s="57"/>
      <c r="F50" s="58"/>
      <c r="G50" s="107">
        <f>F49+1</f>
        <v>40238</v>
      </c>
      <c r="H50" s="108"/>
      <c r="I50" s="108"/>
      <c r="J50" s="58"/>
      <c r="K50" s="58"/>
      <c r="L50" s="39"/>
    </row>
    <row r="51" spans="1:19" s="15" customFormat="1" ht="3.75" customHeight="1" hidden="1" thickTop="1">
      <c r="A51" s="7"/>
      <c r="B51" s="7"/>
      <c r="C51" s="7"/>
      <c r="D51" s="25"/>
      <c r="E51" s="59"/>
      <c r="F51" s="103">
        <f>((ROUNDDOWN((F52/7),0)))*(7)+1</f>
        <v>40237</v>
      </c>
      <c r="G51" s="103"/>
      <c r="H51" s="103"/>
      <c r="I51" s="103"/>
      <c r="J51" s="103"/>
      <c r="K51" s="60"/>
      <c r="L51" s="40"/>
      <c r="M51" s="17"/>
      <c r="N51" s="17"/>
      <c r="O51" s="17"/>
      <c r="P51" s="17"/>
      <c r="Q51" s="17"/>
      <c r="R51" s="17"/>
      <c r="S51" s="17"/>
    </row>
    <row r="52" spans="1:19" s="15" customFormat="1" ht="33" customHeight="1" thickBot="1" thickTop="1">
      <c r="A52" s="7"/>
      <c r="B52" s="7"/>
      <c r="C52" s="7"/>
      <c r="D52" s="29"/>
      <c r="E52" s="61"/>
      <c r="F52" s="104">
        <f>DATE(YEAR(G50),MONTH(G50)+0,0)+1</f>
        <v>40238</v>
      </c>
      <c r="G52" s="104"/>
      <c r="H52" s="104"/>
      <c r="I52" s="104"/>
      <c r="J52" s="104"/>
      <c r="K52" s="51"/>
      <c r="L52" s="41"/>
      <c r="M52" s="8"/>
      <c r="N52" s="8"/>
      <c r="O52" s="8"/>
      <c r="P52" s="8"/>
      <c r="Q52" s="8"/>
      <c r="R52" s="8"/>
      <c r="S52" s="8"/>
    </row>
    <row r="53" spans="1:19" s="15" customFormat="1" ht="64.5" customHeight="1" hidden="1" thickBot="1">
      <c r="A53" s="7"/>
      <c r="B53" s="7"/>
      <c r="C53" s="7"/>
      <c r="D53" s="30"/>
      <c r="E53" s="62"/>
      <c r="F53" s="85">
        <f>(ROUNDDOWN((F52/7),0))*7+1</f>
        <v>40237</v>
      </c>
      <c r="G53" s="85"/>
      <c r="H53" s="85"/>
      <c r="I53" s="85"/>
      <c r="J53" s="85"/>
      <c r="K53" s="62"/>
      <c r="L53" s="40"/>
      <c r="M53" s="17"/>
      <c r="N53" s="17"/>
      <c r="O53" s="17"/>
      <c r="P53" s="17"/>
      <c r="Q53" s="17"/>
      <c r="R53" s="17"/>
      <c r="S53" s="17"/>
    </row>
    <row r="54" spans="1:19" s="15" customFormat="1" ht="99.75" customHeight="1" thickBot="1" thickTop="1">
      <c r="A54" s="7"/>
      <c r="B54" s="7"/>
      <c r="C54" s="7"/>
      <c r="D54" s="93">
        <f aca="true" t="shared" si="4" ref="D54:D64">$F$52</f>
        <v>40238</v>
      </c>
      <c r="E54" s="48"/>
      <c r="F54" s="49"/>
      <c r="G54" s="49"/>
      <c r="H54" s="49"/>
      <c r="I54" s="49"/>
      <c r="J54" s="49"/>
      <c r="K54" s="50"/>
      <c r="L54" s="93">
        <f aca="true" t="shared" si="5" ref="L54:L64">$F$52</f>
        <v>40238</v>
      </c>
      <c r="M54" s="22"/>
      <c r="N54" s="22"/>
      <c r="O54" s="22"/>
      <c r="P54" s="22"/>
      <c r="Q54" s="22"/>
      <c r="R54" s="22"/>
      <c r="S54" s="22"/>
    </row>
    <row r="55" spans="1:19" s="15" customFormat="1" ht="49.5" customHeight="1" thickBot="1" thickTop="1">
      <c r="A55" s="7"/>
      <c r="B55" s="7"/>
      <c r="C55" s="7"/>
      <c r="D55" s="100"/>
      <c r="E55" s="63">
        <f>IF((F53)&lt;F52,"",(F53))</f>
      </c>
      <c r="F55" s="64">
        <f>IF((F53+1)&lt;F52,"",(F53+1))</f>
        <v>40238</v>
      </c>
      <c r="G55" s="64">
        <f>IF((F53+2)&lt;F52,"",(F53+2))</f>
        <v>40239</v>
      </c>
      <c r="H55" s="64">
        <f>IF((F53+3)&lt;F52,"",(F53+3))</f>
        <v>40240</v>
      </c>
      <c r="I55" s="64">
        <f>IF((F53+4)&lt;F52,"",(F53+4))</f>
        <v>40241</v>
      </c>
      <c r="J55" s="64">
        <f>IF((F53+5)&lt;F52,"",(F53+5))</f>
        <v>40242</v>
      </c>
      <c r="K55" s="65">
        <f>IF((F53+6)&lt;F52,"",(F53+6))</f>
        <v>40243</v>
      </c>
      <c r="L55" s="100"/>
      <c r="M55" s="21"/>
      <c r="N55" s="21"/>
      <c r="O55" s="21"/>
      <c r="P55" s="21"/>
      <c r="Q55" s="21"/>
      <c r="R55" s="21"/>
      <c r="S55" s="21"/>
    </row>
    <row r="56" spans="1:12" s="15" customFormat="1" ht="99.75" customHeight="1" thickBot="1" thickTop="1">
      <c r="A56" s="7"/>
      <c r="B56" s="7"/>
      <c r="C56" s="7"/>
      <c r="D56" s="93">
        <f t="shared" si="4"/>
        <v>40238</v>
      </c>
      <c r="E56" s="48"/>
      <c r="F56" s="49"/>
      <c r="G56" s="49"/>
      <c r="H56" s="49"/>
      <c r="I56" s="49"/>
      <c r="J56" s="49"/>
      <c r="K56" s="50"/>
      <c r="L56" s="93">
        <f t="shared" si="5"/>
        <v>40238</v>
      </c>
    </row>
    <row r="57" spans="1:19" s="15" customFormat="1" ht="49.5" customHeight="1" thickBot="1" thickTop="1">
      <c r="A57" s="7"/>
      <c r="B57" s="7"/>
      <c r="C57" s="7"/>
      <c r="D57" s="93"/>
      <c r="E57" s="24">
        <f>IF((F53+7)&lt;F52,"",(F53+7))</f>
        <v>40244</v>
      </c>
      <c r="F57" s="9">
        <f>IF((F53+8)&lt;F52,"",(F53+8))</f>
        <v>40245</v>
      </c>
      <c r="G57" s="9">
        <f>IF((F53+9)&lt;F52,"",(F53+9))</f>
        <v>40246</v>
      </c>
      <c r="H57" s="9">
        <f>IF((F53+10)&lt;F52,"",(F53+10))</f>
        <v>40247</v>
      </c>
      <c r="I57" s="9">
        <f>IF((F53+11)&lt;F52,"",(F53+11))</f>
        <v>40248</v>
      </c>
      <c r="J57" s="9">
        <f>IF((F53+12)&lt;F52,"",(F53+12))</f>
        <v>40249</v>
      </c>
      <c r="K57" s="37">
        <f>IF((F53+13)&lt;F52,"",(F53+13))</f>
        <v>40250</v>
      </c>
      <c r="L57" s="93"/>
      <c r="M57" s="21"/>
      <c r="N57" s="21"/>
      <c r="O57" s="21"/>
      <c r="P57" s="21"/>
      <c r="Q57" s="21"/>
      <c r="R57" s="21"/>
      <c r="S57" s="21"/>
    </row>
    <row r="58" spans="1:12" s="15" customFormat="1" ht="99.75" customHeight="1" thickBot="1" thickTop="1">
      <c r="A58" s="7"/>
      <c r="B58" s="7"/>
      <c r="C58" s="7"/>
      <c r="D58" s="93">
        <f t="shared" si="4"/>
        <v>40238</v>
      </c>
      <c r="E58" s="48"/>
      <c r="F58" s="49"/>
      <c r="G58" s="49"/>
      <c r="H58" s="49"/>
      <c r="I58" s="49"/>
      <c r="J58" s="49"/>
      <c r="K58" s="50"/>
      <c r="L58" s="93">
        <f t="shared" si="5"/>
        <v>40238</v>
      </c>
    </row>
    <row r="59" spans="1:19" s="15" customFormat="1" ht="49.5" customHeight="1" thickBot="1" thickTop="1">
      <c r="A59" s="7"/>
      <c r="B59" s="7"/>
      <c r="C59" s="7"/>
      <c r="D59" s="100"/>
      <c r="E59" s="24">
        <f>F53+14</f>
        <v>40251</v>
      </c>
      <c r="F59" s="9">
        <f>F53+15</f>
        <v>40252</v>
      </c>
      <c r="G59" s="9">
        <f>F53+16</f>
        <v>40253</v>
      </c>
      <c r="H59" s="9">
        <f>F53+17</f>
        <v>40254</v>
      </c>
      <c r="I59" s="9">
        <f>F53+18</f>
        <v>40255</v>
      </c>
      <c r="J59" s="9">
        <f>IF((F53+19)&gt;F66,"",(F53+19))</f>
        <v>40256</v>
      </c>
      <c r="K59" s="37">
        <f>IF((F53+20)&gt;F66,"",(F53+20))</f>
        <v>40257</v>
      </c>
      <c r="L59" s="100"/>
      <c r="M59" s="21"/>
      <c r="N59" s="21"/>
      <c r="O59" s="21"/>
      <c r="P59" s="21"/>
      <c r="Q59" s="21"/>
      <c r="R59" s="21"/>
      <c r="S59" s="21"/>
    </row>
    <row r="60" spans="1:12" s="15" customFormat="1" ht="99.75" customHeight="1" thickBot="1" thickTop="1">
      <c r="A60" s="7"/>
      <c r="B60" s="7"/>
      <c r="C60" s="7"/>
      <c r="D60" s="93">
        <f t="shared" si="4"/>
        <v>40238</v>
      </c>
      <c r="E60" s="48"/>
      <c r="F60" s="49"/>
      <c r="G60" s="49"/>
      <c r="H60" s="49"/>
      <c r="I60" s="49"/>
      <c r="J60" s="49"/>
      <c r="K60" s="50"/>
      <c r="L60" s="93">
        <f t="shared" si="5"/>
        <v>40238</v>
      </c>
    </row>
    <row r="61" spans="1:19" s="15" customFormat="1" ht="49.5" customHeight="1" thickBot="1" thickTop="1">
      <c r="A61" s="7"/>
      <c r="B61" s="7"/>
      <c r="C61" s="7"/>
      <c r="D61" s="100"/>
      <c r="E61" s="24">
        <f>IF((F53+21)&gt;F66,"",(F53+21))</f>
        <v>40258</v>
      </c>
      <c r="F61" s="9">
        <f>IF((F53+22)&gt;F66,"",(F53+22))</f>
        <v>40259</v>
      </c>
      <c r="G61" s="9">
        <f>IF((F53+23)&gt;F66,"",(F53+23))</f>
        <v>40260</v>
      </c>
      <c r="H61" s="9">
        <f>IF((F53+24)&gt;F66,"",(F53+24))</f>
        <v>40261</v>
      </c>
      <c r="I61" s="9">
        <f>IF((F53+25)&gt;F66,"",(F53+25))</f>
        <v>40262</v>
      </c>
      <c r="J61" s="9">
        <f>IF((F53+26)&gt;F66,"",(F53+26))</f>
        <v>40263</v>
      </c>
      <c r="K61" s="37">
        <f>IF((F53+27)&gt;F66,"",(F53+27))</f>
        <v>40264</v>
      </c>
      <c r="L61" s="100"/>
      <c r="M61" s="21"/>
      <c r="N61" s="21"/>
      <c r="O61" s="21"/>
      <c r="P61" s="21"/>
      <c r="Q61" s="21"/>
      <c r="R61" s="21"/>
      <c r="S61" s="21"/>
    </row>
    <row r="62" spans="1:12" s="15" customFormat="1" ht="99.75" customHeight="1" thickBot="1" thickTop="1">
      <c r="A62" s="7"/>
      <c r="B62" s="7"/>
      <c r="C62" s="7"/>
      <c r="D62" s="93">
        <f t="shared" si="4"/>
        <v>40238</v>
      </c>
      <c r="E62" s="48"/>
      <c r="F62" s="49"/>
      <c r="G62" s="49"/>
      <c r="H62" s="49"/>
      <c r="I62" s="49"/>
      <c r="J62" s="49"/>
      <c r="K62" s="50"/>
      <c r="L62" s="93">
        <f t="shared" si="5"/>
        <v>40238</v>
      </c>
    </row>
    <row r="63" spans="1:19" s="15" customFormat="1" ht="49.5" customHeight="1" thickBot="1" thickTop="1">
      <c r="A63" s="7"/>
      <c r="B63" s="7"/>
      <c r="C63" s="7"/>
      <c r="D63" s="100"/>
      <c r="E63" s="24">
        <f>IF((F53+28)&gt;F66,"",(F53+28))</f>
        <v>40265</v>
      </c>
      <c r="F63" s="9">
        <f>IF((F53+29)&gt;F66,"",(F53+29))</f>
        <v>40266</v>
      </c>
      <c r="G63" s="9">
        <f>IF((F53+30)&gt;F66,"",(F53+30))</f>
        <v>40267</v>
      </c>
      <c r="H63" s="9">
        <f>IF((F53+31)&gt;F66,"",(F53+31))</f>
        <v>40268</v>
      </c>
      <c r="I63" s="9">
        <f>IF((F53+32)&gt;F66,"",(F53+32))</f>
      </c>
      <c r="J63" s="9">
        <f>IF((F53+33)&gt;F66,"",(F53+33))</f>
      </c>
      <c r="K63" s="37">
        <f>IF((F53+34)&gt;F66,"",(F53+34))</f>
      </c>
      <c r="L63" s="100"/>
      <c r="M63" s="21"/>
      <c r="N63" s="21"/>
      <c r="O63" s="21"/>
      <c r="P63" s="21"/>
      <c r="Q63" s="21"/>
      <c r="R63" s="21"/>
      <c r="S63" s="21"/>
    </row>
    <row r="64" spans="1:12" s="15" customFormat="1" ht="99.75" customHeight="1" thickBot="1" thickTop="1">
      <c r="A64" s="7"/>
      <c r="B64" s="7"/>
      <c r="C64" s="7"/>
      <c r="D64" s="93">
        <f t="shared" si="4"/>
        <v>40238</v>
      </c>
      <c r="E64" s="48"/>
      <c r="F64" s="49"/>
      <c r="G64" s="49"/>
      <c r="H64" s="49"/>
      <c r="I64" s="49"/>
      <c r="J64" s="49"/>
      <c r="K64" s="50"/>
      <c r="L64" s="93">
        <f t="shared" si="5"/>
        <v>40238</v>
      </c>
    </row>
    <row r="65" spans="1:19" s="15" customFormat="1" ht="49.5" customHeight="1" thickBot="1" thickTop="1">
      <c r="A65" s="7"/>
      <c r="B65" s="7"/>
      <c r="C65" s="7"/>
      <c r="D65" s="100"/>
      <c r="E65" s="24">
        <f>IF((F53+35)&gt;F66,"",(F53+35))</f>
      </c>
      <c r="F65" s="9">
        <f>IF((F53+36)&gt;F66,"",(F53+36))</f>
      </c>
      <c r="G65" s="9">
        <f>IF((F53+37)&gt;F66,"",(F53+37))</f>
      </c>
      <c r="H65" s="9">
        <f>IF((F53+38)&gt;F66,"",(F53+38))</f>
      </c>
      <c r="I65" s="9">
        <f>IF((F53+39)&gt;F66,"",(F53+39))</f>
      </c>
      <c r="J65" s="9">
        <f>IF((F53+40)&gt;F66,"",(F53+40))</f>
      </c>
      <c r="K65" s="37">
        <f>IF((F53+41)&gt;F66,"",(F53+41))</f>
      </c>
      <c r="L65" s="100"/>
      <c r="M65" s="21"/>
      <c r="N65" s="21"/>
      <c r="O65" s="21"/>
      <c r="P65" s="21"/>
      <c r="Q65" s="21"/>
      <c r="R65" s="21"/>
      <c r="S65" s="21"/>
    </row>
    <row r="66" spans="1:19" s="15" customFormat="1" ht="49.5" customHeight="1" hidden="1" thickBot="1" thickTop="1">
      <c r="A66" s="7"/>
      <c r="B66" s="7"/>
      <c r="C66" s="7"/>
      <c r="D66" s="30"/>
      <c r="E66" s="55"/>
      <c r="F66" s="105">
        <f>DATE(YEAR(F52),MONTH(F52)+1,0)</f>
        <v>40268</v>
      </c>
      <c r="G66" s="106"/>
      <c r="H66" s="106"/>
      <c r="I66" s="106"/>
      <c r="J66" s="106"/>
      <c r="K66" s="56"/>
      <c r="L66" s="40"/>
      <c r="M66" s="17"/>
      <c r="N66" s="17"/>
      <c r="O66" s="17"/>
      <c r="P66" s="17"/>
      <c r="Q66" s="17"/>
      <c r="R66" s="17"/>
      <c r="S66" s="17"/>
    </row>
    <row r="67" spans="1:12" s="15" customFormat="1" ht="49.5" customHeight="1" hidden="1" thickBot="1" thickTop="1">
      <c r="A67" s="7"/>
      <c r="B67" s="7"/>
      <c r="C67" s="7"/>
      <c r="D67" s="30"/>
      <c r="E67" s="57"/>
      <c r="F67" s="58"/>
      <c r="G67" s="107">
        <f>F66+1</f>
        <v>40269</v>
      </c>
      <c r="H67" s="108"/>
      <c r="I67" s="108"/>
      <c r="J67" s="58"/>
      <c r="K67" s="58"/>
      <c r="L67" s="39"/>
    </row>
    <row r="68" spans="1:19" s="15" customFormat="1" ht="49.5" customHeight="1" hidden="1" thickTop="1">
      <c r="A68" s="7"/>
      <c r="B68" s="7"/>
      <c r="C68" s="7"/>
      <c r="D68" s="31"/>
      <c r="E68" s="59"/>
      <c r="F68" s="103">
        <f>((ROUNDDOWN((F69/7),0)))*(7)+1</f>
        <v>40265</v>
      </c>
      <c r="G68" s="103"/>
      <c r="H68" s="103"/>
      <c r="I68" s="103"/>
      <c r="J68" s="103"/>
      <c r="K68" s="60"/>
      <c r="L68" s="40"/>
      <c r="M68" s="17"/>
      <c r="N68" s="17"/>
      <c r="O68" s="17"/>
      <c r="P68" s="17"/>
      <c r="Q68" s="17"/>
      <c r="R68" s="17"/>
      <c r="S68" s="17"/>
    </row>
    <row r="69" spans="1:19" s="15" customFormat="1" ht="33" customHeight="1" thickBot="1" thickTop="1">
      <c r="A69" s="7"/>
      <c r="B69" s="7"/>
      <c r="C69" s="7"/>
      <c r="D69" s="28"/>
      <c r="E69" s="61"/>
      <c r="F69" s="104">
        <f>DATE(YEAR(G67),MONTH(G67)+0,0)+1</f>
        <v>40269</v>
      </c>
      <c r="G69" s="104"/>
      <c r="H69" s="104"/>
      <c r="I69" s="104"/>
      <c r="J69" s="104"/>
      <c r="K69" s="51"/>
      <c r="L69" s="41"/>
      <c r="M69" s="8"/>
      <c r="N69" s="8"/>
      <c r="O69" s="8"/>
      <c r="P69" s="8"/>
      <c r="Q69" s="8"/>
      <c r="R69" s="8"/>
      <c r="S69" s="8"/>
    </row>
    <row r="70" spans="1:19" s="15" customFormat="1" ht="49.5" customHeight="1" hidden="1" thickBot="1">
      <c r="A70" s="7"/>
      <c r="B70" s="7"/>
      <c r="C70" s="7"/>
      <c r="D70" s="31"/>
      <c r="E70" s="62"/>
      <c r="F70" s="85">
        <f>(ROUNDDOWN((F69/7),0))*7+1</f>
        <v>40265</v>
      </c>
      <c r="G70" s="85"/>
      <c r="H70" s="85"/>
      <c r="I70" s="85"/>
      <c r="J70" s="85"/>
      <c r="K70" s="62"/>
      <c r="L70" s="40"/>
      <c r="M70" s="17"/>
      <c r="N70" s="17"/>
      <c r="O70" s="17"/>
      <c r="P70" s="17"/>
      <c r="Q70" s="17"/>
      <c r="R70" s="17"/>
      <c r="S70" s="17"/>
    </row>
    <row r="71" spans="1:19" s="15" customFormat="1" ht="99.75" customHeight="1" thickBot="1" thickTop="1">
      <c r="A71" s="7"/>
      <c r="B71" s="7"/>
      <c r="C71" s="7"/>
      <c r="D71" s="93">
        <f aca="true" t="shared" si="6" ref="D71:D83">$F$69</f>
        <v>40269</v>
      </c>
      <c r="E71" s="48"/>
      <c r="F71" s="49"/>
      <c r="G71" s="49"/>
      <c r="H71" s="49"/>
      <c r="I71" s="49"/>
      <c r="J71" s="49"/>
      <c r="K71" s="50"/>
      <c r="L71" s="93">
        <f aca="true" t="shared" si="7" ref="L71:L81">$F$69</f>
        <v>40269</v>
      </c>
      <c r="M71" s="22"/>
      <c r="N71" s="22"/>
      <c r="O71" s="22"/>
      <c r="P71" s="22"/>
      <c r="Q71" s="22"/>
      <c r="R71" s="22"/>
      <c r="S71" s="22"/>
    </row>
    <row r="72" spans="1:19" s="15" customFormat="1" ht="49.5" customHeight="1" thickBot="1" thickTop="1">
      <c r="A72" s="7"/>
      <c r="B72" s="7"/>
      <c r="C72" s="7"/>
      <c r="D72" s="100"/>
      <c r="E72" s="63">
        <f>IF((F70)&lt;F69,"",(F70))</f>
      </c>
      <c r="F72" s="64">
        <f>IF((F70+1)&lt;F69,"",(F70+1))</f>
      </c>
      <c r="G72" s="64">
        <f>IF((F70+2)&lt;F69,"",(F70+2))</f>
      </c>
      <c r="H72" s="64">
        <f>IF((F70+3)&lt;F69,"",(F70+3))</f>
      </c>
      <c r="I72" s="64">
        <f>IF((F70+4)&lt;F69,"",(F70+4))</f>
        <v>40269</v>
      </c>
      <c r="J72" s="64">
        <f>IF((F70+5)&lt;F69,"",(F70+5))</f>
        <v>40270</v>
      </c>
      <c r="K72" s="65">
        <f>IF((F70+6)&lt;F69,"",(F70+6))</f>
        <v>40271</v>
      </c>
      <c r="L72" s="100"/>
      <c r="M72" s="21"/>
      <c r="N72" s="21"/>
      <c r="O72" s="21"/>
      <c r="P72" s="21"/>
      <c r="Q72" s="21"/>
      <c r="R72" s="21"/>
      <c r="S72" s="21"/>
    </row>
    <row r="73" spans="1:12" s="15" customFormat="1" ht="99.75" customHeight="1" thickBot="1" thickTop="1">
      <c r="A73" s="7"/>
      <c r="B73" s="7"/>
      <c r="C73" s="7"/>
      <c r="D73" s="93">
        <f t="shared" si="6"/>
        <v>40269</v>
      </c>
      <c r="E73" s="48"/>
      <c r="F73" s="49"/>
      <c r="G73" s="49"/>
      <c r="H73" s="49"/>
      <c r="I73" s="49"/>
      <c r="J73" s="49"/>
      <c r="K73" s="50"/>
      <c r="L73" s="93">
        <f t="shared" si="7"/>
        <v>40269</v>
      </c>
    </row>
    <row r="74" spans="1:19" s="15" customFormat="1" ht="49.5" customHeight="1" thickBot="1" thickTop="1">
      <c r="A74" s="7"/>
      <c r="B74" s="7"/>
      <c r="C74" s="7"/>
      <c r="D74" s="93"/>
      <c r="E74" s="24">
        <f>IF((F70+7)&lt;F69,"",(F70+7))</f>
        <v>40272</v>
      </c>
      <c r="F74" s="9">
        <f>IF((F70+8)&lt;F69,"",(F70+8))</f>
        <v>40273</v>
      </c>
      <c r="G74" s="9">
        <f>IF((F70+9)&lt;F69,"",(F70+9))</f>
        <v>40274</v>
      </c>
      <c r="H74" s="9">
        <f>IF((F70+10)&lt;F69,"",(F70+10))</f>
        <v>40275</v>
      </c>
      <c r="I74" s="9">
        <f>IF((F70+11)&lt;F69,"",(F70+11))</f>
        <v>40276</v>
      </c>
      <c r="J74" s="9">
        <f>IF((F70+12)&lt;F69,"",(F70+12))</f>
        <v>40277</v>
      </c>
      <c r="K74" s="37">
        <f>IF((F70+13)&lt;F69,"",(F70+13))</f>
        <v>40278</v>
      </c>
      <c r="L74" s="93"/>
      <c r="M74" s="21"/>
      <c r="N74" s="21"/>
      <c r="O74" s="21"/>
      <c r="P74" s="21"/>
      <c r="Q74" s="21"/>
      <c r="R74" s="21"/>
      <c r="S74" s="21"/>
    </row>
    <row r="75" spans="1:12" s="15" customFormat="1" ht="99.75" customHeight="1" thickBot="1" thickTop="1">
      <c r="A75" s="7"/>
      <c r="B75" s="7"/>
      <c r="C75" s="7"/>
      <c r="D75" s="93">
        <f t="shared" si="6"/>
        <v>40269</v>
      </c>
      <c r="E75" s="48"/>
      <c r="F75" s="49"/>
      <c r="G75" s="49"/>
      <c r="H75" s="49"/>
      <c r="I75" s="49"/>
      <c r="J75" s="49"/>
      <c r="K75" s="50"/>
      <c r="L75" s="93">
        <f t="shared" si="7"/>
        <v>40269</v>
      </c>
    </row>
    <row r="76" spans="1:19" s="15" customFormat="1" ht="49.5" customHeight="1" thickBot="1" thickTop="1">
      <c r="A76" s="7"/>
      <c r="B76" s="7"/>
      <c r="C76" s="7"/>
      <c r="D76" s="100"/>
      <c r="E76" s="24">
        <f>F70+14</f>
        <v>40279</v>
      </c>
      <c r="F76" s="9">
        <f>F70+15</f>
        <v>40280</v>
      </c>
      <c r="G76" s="9">
        <f>F70+16</f>
        <v>40281</v>
      </c>
      <c r="H76" s="9">
        <f>F70+17</f>
        <v>40282</v>
      </c>
      <c r="I76" s="9">
        <f>F70+18</f>
        <v>40283</v>
      </c>
      <c r="J76" s="9">
        <f>IF((F70+19)&gt;F83,"",(F70+19))</f>
        <v>40284</v>
      </c>
      <c r="K76" s="37">
        <f>IF((F70+20)&gt;F83,"",(F70+20))</f>
        <v>40285</v>
      </c>
      <c r="L76" s="100"/>
      <c r="M76" s="21"/>
      <c r="N76" s="21"/>
      <c r="O76" s="21"/>
      <c r="P76" s="21"/>
      <c r="Q76" s="21"/>
      <c r="R76" s="21"/>
      <c r="S76" s="21"/>
    </row>
    <row r="77" spans="1:12" s="15" customFormat="1" ht="99.75" customHeight="1" thickBot="1" thickTop="1">
      <c r="A77" s="7"/>
      <c r="B77" s="7"/>
      <c r="C77" s="7"/>
      <c r="D77" s="93">
        <f t="shared" si="6"/>
        <v>40269</v>
      </c>
      <c r="E77" s="48"/>
      <c r="F77" s="49"/>
      <c r="G77" s="49"/>
      <c r="H77" s="49"/>
      <c r="I77" s="49"/>
      <c r="J77" s="49"/>
      <c r="K77" s="50"/>
      <c r="L77" s="93">
        <f t="shared" si="7"/>
        <v>40269</v>
      </c>
    </row>
    <row r="78" spans="1:19" s="15" customFormat="1" ht="49.5" customHeight="1" thickBot="1" thickTop="1">
      <c r="A78" s="7"/>
      <c r="B78" s="7"/>
      <c r="C78" s="7"/>
      <c r="D78" s="100"/>
      <c r="E78" s="24">
        <f>IF((F70+21)&gt;F83,"",(F70+21))</f>
        <v>40286</v>
      </c>
      <c r="F78" s="9">
        <f>IF((F70+22)&gt;F83,"",(F70+22))</f>
        <v>40287</v>
      </c>
      <c r="G78" s="9">
        <f>IF((F70+23)&gt;F83,"",(F70+23))</f>
        <v>40288</v>
      </c>
      <c r="H78" s="9">
        <f>IF((F70+24)&gt;F83,"",(F70+24))</f>
        <v>40289</v>
      </c>
      <c r="I78" s="9">
        <f>IF((F70+25)&gt;F83,"",(F70+25))</f>
        <v>40290</v>
      </c>
      <c r="J78" s="9">
        <f>IF((F70+26)&gt;F83,"",(F70+26))</f>
        <v>40291</v>
      </c>
      <c r="K78" s="37">
        <f>IF((F70+27)&gt;F83,"",(F70+27))</f>
        <v>40292</v>
      </c>
      <c r="L78" s="100"/>
      <c r="M78" s="21"/>
      <c r="N78" s="21"/>
      <c r="O78" s="21"/>
      <c r="P78" s="21"/>
      <c r="Q78" s="21"/>
      <c r="R78" s="21"/>
      <c r="S78" s="21"/>
    </row>
    <row r="79" spans="1:12" s="15" customFormat="1" ht="99.75" customHeight="1" thickBot="1" thickTop="1">
      <c r="A79" s="7"/>
      <c r="B79" s="7"/>
      <c r="C79" s="7"/>
      <c r="D79" s="93">
        <f t="shared" si="6"/>
        <v>40269</v>
      </c>
      <c r="E79" s="48"/>
      <c r="F79" s="49"/>
      <c r="G79" s="49"/>
      <c r="H79" s="49"/>
      <c r="I79" s="49"/>
      <c r="J79" s="49"/>
      <c r="K79" s="50"/>
      <c r="L79" s="93">
        <f t="shared" si="7"/>
        <v>40269</v>
      </c>
    </row>
    <row r="80" spans="1:19" s="15" customFormat="1" ht="49.5" customHeight="1" thickBot="1" thickTop="1">
      <c r="A80" s="7"/>
      <c r="B80" s="7"/>
      <c r="C80" s="7"/>
      <c r="D80" s="100"/>
      <c r="E80" s="24">
        <f>IF((F70+28)&gt;F83,"",(F70+28))</f>
        <v>40293</v>
      </c>
      <c r="F80" s="9">
        <f>IF((F70+29)&gt;F83,"",(F70+29))</f>
        <v>40294</v>
      </c>
      <c r="G80" s="9">
        <f>IF((F70+30)&gt;F83,"",(F70+30))</f>
        <v>40295</v>
      </c>
      <c r="H80" s="9">
        <f>IF((F70+31)&gt;F83,"",(F70+31))</f>
        <v>40296</v>
      </c>
      <c r="I80" s="9">
        <f>IF((F70+32)&gt;F83,"",(F70+32))</f>
        <v>40297</v>
      </c>
      <c r="J80" s="9">
        <f>IF((F70+33)&gt;F83,"",(F70+33))</f>
        <v>40298</v>
      </c>
      <c r="K80" s="37">
        <f>IF((F70+34)&gt;F83,"",(F70+34))</f>
      </c>
      <c r="L80" s="100"/>
      <c r="M80" s="21"/>
      <c r="N80" s="21"/>
      <c r="O80" s="21"/>
      <c r="P80" s="21"/>
      <c r="Q80" s="21"/>
      <c r="R80" s="21"/>
      <c r="S80" s="21"/>
    </row>
    <row r="81" spans="1:12" s="15" customFormat="1" ht="99.75" customHeight="1" thickBot="1" thickTop="1">
      <c r="A81" s="7"/>
      <c r="B81" s="7"/>
      <c r="C81" s="7"/>
      <c r="D81" s="93">
        <f t="shared" si="6"/>
        <v>40269</v>
      </c>
      <c r="E81" s="48"/>
      <c r="F81" s="49"/>
      <c r="G81" s="49"/>
      <c r="H81" s="49"/>
      <c r="I81" s="49"/>
      <c r="J81" s="49"/>
      <c r="K81" s="50"/>
      <c r="L81" s="93">
        <f t="shared" si="7"/>
        <v>40269</v>
      </c>
    </row>
    <row r="82" spans="1:19" s="15" customFormat="1" ht="49.5" customHeight="1" thickBot="1" thickTop="1">
      <c r="A82" s="7"/>
      <c r="B82" s="7"/>
      <c r="C82" s="7"/>
      <c r="D82" s="100"/>
      <c r="E82" s="24">
        <f>IF((F70+35)&gt;F83,"",(F70+35))</f>
      </c>
      <c r="F82" s="9">
        <f>IF((F70+36)&gt;F83,"",(F70+36))</f>
      </c>
      <c r="G82" s="9">
        <f>IF((F70+37)&gt;F83,"",(F70+37))</f>
      </c>
      <c r="H82" s="9">
        <f>IF((F70+38)&gt;F83,"",(F70+38))</f>
      </c>
      <c r="I82" s="9">
        <f>IF((F70+39)&gt;F83,"",(F70+39))</f>
      </c>
      <c r="J82" s="9">
        <f>IF((F70+40)&gt;F83,"",(F70+40))</f>
      </c>
      <c r="K82" s="37">
        <f>IF((F70+41)&gt;F83,"",(F70+41))</f>
      </c>
      <c r="L82" s="100"/>
      <c r="M82" s="21"/>
      <c r="N82" s="21"/>
      <c r="O82" s="21"/>
      <c r="P82" s="21"/>
      <c r="Q82" s="21"/>
      <c r="R82" s="21"/>
      <c r="S82" s="21"/>
    </row>
    <row r="83" spans="1:19" s="15" customFormat="1" ht="45" customHeight="1" hidden="1" thickBot="1" thickTop="1">
      <c r="A83" s="7"/>
      <c r="B83" s="7"/>
      <c r="C83" s="7"/>
      <c r="D83" s="32">
        <f t="shared" si="6"/>
        <v>40269</v>
      </c>
      <c r="E83" s="55"/>
      <c r="F83" s="105">
        <f>DATE(YEAR(F69),MONTH(F69)+1,0)</f>
        <v>40298</v>
      </c>
      <c r="G83" s="106"/>
      <c r="H83" s="106"/>
      <c r="I83" s="106"/>
      <c r="J83" s="106"/>
      <c r="K83" s="56"/>
      <c r="L83" s="40"/>
      <c r="M83" s="17"/>
      <c r="N83" s="17"/>
      <c r="O83" s="17"/>
      <c r="P83" s="17"/>
      <c r="Q83" s="17"/>
      <c r="R83" s="17"/>
      <c r="S83" s="17"/>
    </row>
    <row r="84" spans="1:12" s="15" customFormat="1" ht="45" customHeight="1" hidden="1" thickBot="1" thickTop="1">
      <c r="A84" s="7"/>
      <c r="B84" s="7"/>
      <c r="C84" s="7"/>
      <c r="D84" s="31"/>
      <c r="E84" s="57"/>
      <c r="F84" s="58"/>
      <c r="G84" s="107">
        <f>F83+1</f>
        <v>40299</v>
      </c>
      <c r="H84" s="108"/>
      <c r="I84" s="108"/>
      <c r="J84" s="58"/>
      <c r="K84" s="58"/>
      <c r="L84" s="39"/>
    </row>
    <row r="85" spans="1:19" s="15" customFormat="1" ht="45" customHeight="1" hidden="1" thickTop="1">
      <c r="A85" s="7"/>
      <c r="B85" s="7"/>
      <c r="C85" s="7"/>
      <c r="D85" s="31"/>
      <c r="E85" s="59"/>
      <c r="F85" s="103">
        <f>((ROUNDDOWN((F86/7),0)))*(7)+1</f>
        <v>40300</v>
      </c>
      <c r="G85" s="103"/>
      <c r="H85" s="103"/>
      <c r="I85" s="103"/>
      <c r="J85" s="103"/>
      <c r="K85" s="60"/>
      <c r="L85" s="40"/>
      <c r="M85" s="17"/>
      <c r="N85" s="17"/>
      <c r="O85" s="17"/>
      <c r="P85" s="17"/>
      <c r="Q85" s="17"/>
      <c r="R85" s="17"/>
      <c r="S85" s="17"/>
    </row>
    <row r="86" spans="1:19" s="15" customFormat="1" ht="33" customHeight="1" thickBot="1" thickTop="1">
      <c r="A86" s="7"/>
      <c r="B86" s="7"/>
      <c r="C86" s="7"/>
      <c r="D86" s="28"/>
      <c r="E86" s="61"/>
      <c r="F86" s="104">
        <f>DATE(YEAR(G84),MONTH(G84)+0,0)+1</f>
        <v>40299</v>
      </c>
      <c r="G86" s="104"/>
      <c r="H86" s="104"/>
      <c r="I86" s="104"/>
      <c r="J86" s="104"/>
      <c r="K86" s="51"/>
      <c r="L86" s="41"/>
      <c r="M86" s="8"/>
      <c r="N86" s="8"/>
      <c r="O86" s="8"/>
      <c r="P86" s="8"/>
      <c r="Q86" s="8"/>
      <c r="R86" s="8"/>
      <c r="S86" s="8"/>
    </row>
    <row r="87" spans="1:19" s="15" customFormat="1" ht="45" customHeight="1" hidden="1" thickBot="1">
      <c r="A87" s="7"/>
      <c r="B87" s="7"/>
      <c r="C87" s="7"/>
      <c r="D87" s="31"/>
      <c r="E87" s="62"/>
      <c r="F87" s="85">
        <f>(ROUNDDOWN((F86/7),0))*7+1</f>
        <v>40300</v>
      </c>
      <c r="G87" s="85"/>
      <c r="H87" s="85"/>
      <c r="I87" s="85"/>
      <c r="J87" s="85"/>
      <c r="K87" s="62"/>
      <c r="L87" s="40"/>
      <c r="M87" s="17"/>
      <c r="N87" s="17"/>
      <c r="O87" s="17"/>
      <c r="P87" s="17"/>
      <c r="Q87" s="17"/>
      <c r="R87" s="17"/>
      <c r="S87" s="17"/>
    </row>
    <row r="88" spans="1:19" s="15" customFormat="1" ht="99.75" customHeight="1" thickBot="1" thickTop="1">
      <c r="A88" s="7"/>
      <c r="B88" s="7"/>
      <c r="C88" s="7"/>
      <c r="D88" s="93">
        <f aca="true" t="shared" si="8" ref="D88:D98">$F$86</f>
        <v>40299</v>
      </c>
      <c r="E88" s="48"/>
      <c r="F88" s="49"/>
      <c r="G88" s="49"/>
      <c r="H88" s="49"/>
      <c r="I88" s="49"/>
      <c r="J88" s="49"/>
      <c r="K88" s="50"/>
      <c r="L88" s="93">
        <f aca="true" t="shared" si="9" ref="L88:L98">$F$86</f>
        <v>40299</v>
      </c>
      <c r="M88" s="22"/>
      <c r="N88" s="22"/>
      <c r="O88" s="22"/>
      <c r="P88" s="22"/>
      <c r="Q88" s="22"/>
      <c r="R88" s="22"/>
      <c r="S88" s="22"/>
    </row>
    <row r="89" spans="1:19" s="15" customFormat="1" ht="49.5" customHeight="1" thickBot="1" thickTop="1">
      <c r="A89" s="7"/>
      <c r="B89" s="7"/>
      <c r="C89" s="7"/>
      <c r="D89" s="100"/>
      <c r="E89" s="63">
        <f>IF((F87)&lt;F86,"",(F87))</f>
        <v>40300</v>
      </c>
      <c r="F89" s="64">
        <f>IF((F87+1)&lt;F86,"",(F87+1))</f>
        <v>40301</v>
      </c>
      <c r="G89" s="64">
        <f>IF((F87+2)&lt;F86,"",(F87+2))</f>
        <v>40302</v>
      </c>
      <c r="H89" s="64">
        <f>IF((F87+3)&lt;F86,"",(F87+3))</f>
        <v>40303</v>
      </c>
      <c r="I89" s="64">
        <f>IF((F87+4)&lt;F86,"",(F87+4))</f>
        <v>40304</v>
      </c>
      <c r="J89" s="64">
        <f>IF((F87+5)&lt;F86,"",(F87+5))</f>
        <v>40305</v>
      </c>
      <c r="K89" s="65">
        <f>IF((F87+6)&lt;F86,"",(F87+6))</f>
        <v>40306</v>
      </c>
      <c r="L89" s="100"/>
      <c r="M89" s="21"/>
      <c r="N89" s="21"/>
      <c r="O89" s="21"/>
      <c r="P89" s="21"/>
      <c r="Q89" s="21"/>
      <c r="R89" s="21"/>
      <c r="S89" s="21"/>
    </row>
    <row r="90" spans="1:12" s="15" customFormat="1" ht="99.75" customHeight="1" thickBot="1" thickTop="1">
      <c r="A90" s="7"/>
      <c r="B90" s="7"/>
      <c r="C90" s="7"/>
      <c r="D90" s="93">
        <f t="shared" si="8"/>
        <v>40299</v>
      </c>
      <c r="E90" s="48"/>
      <c r="F90" s="49"/>
      <c r="G90" s="49"/>
      <c r="H90" s="49"/>
      <c r="I90" s="49"/>
      <c r="J90" s="49"/>
      <c r="K90" s="50"/>
      <c r="L90" s="93">
        <f t="shared" si="9"/>
        <v>40299</v>
      </c>
    </row>
    <row r="91" spans="1:19" s="15" customFormat="1" ht="49.5" customHeight="1" thickBot="1" thickTop="1">
      <c r="A91" s="7"/>
      <c r="B91" s="7"/>
      <c r="C91" s="7"/>
      <c r="D91" s="93"/>
      <c r="E91" s="24">
        <f>IF((F87+7)&lt;F86,"",(F87+7))</f>
        <v>40307</v>
      </c>
      <c r="F91" s="9">
        <f>IF((F87+8)&lt;F86,"",(F87+8))</f>
        <v>40308</v>
      </c>
      <c r="G91" s="9">
        <f>IF((F87+9)&lt;F86,"",(F87+9))</f>
        <v>40309</v>
      </c>
      <c r="H91" s="9">
        <f>IF((F87+10)&lt;F86,"",(F87+10))</f>
        <v>40310</v>
      </c>
      <c r="I91" s="9">
        <f>IF((F87+11)&lt;F86,"",(F87+11))</f>
        <v>40311</v>
      </c>
      <c r="J91" s="9">
        <f>IF((F87+12)&lt;F86,"",(F87+12))</f>
        <v>40312</v>
      </c>
      <c r="K91" s="37">
        <f>IF((F87+13)&lt;F86,"",(F87+13))</f>
        <v>40313</v>
      </c>
      <c r="L91" s="93"/>
      <c r="M91" s="21"/>
      <c r="N91" s="21"/>
      <c r="O91" s="21"/>
      <c r="P91" s="21"/>
      <c r="Q91" s="21"/>
      <c r="R91" s="21"/>
      <c r="S91" s="21"/>
    </row>
    <row r="92" spans="1:12" s="15" customFormat="1" ht="99.75" customHeight="1" thickBot="1" thickTop="1">
      <c r="A92" s="7"/>
      <c r="B92" s="7"/>
      <c r="C92" s="7"/>
      <c r="D92" s="93">
        <f t="shared" si="8"/>
        <v>40299</v>
      </c>
      <c r="E92" s="48"/>
      <c r="F92" s="49"/>
      <c r="G92" s="49"/>
      <c r="H92" s="48"/>
      <c r="I92" s="49"/>
      <c r="J92" s="49"/>
      <c r="K92" s="48"/>
      <c r="L92" s="93">
        <f t="shared" si="9"/>
        <v>40299</v>
      </c>
    </row>
    <row r="93" spans="1:19" s="15" customFormat="1" ht="49.5" customHeight="1" thickBot="1" thickTop="1">
      <c r="A93" s="7"/>
      <c r="B93" s="7"/>
      <c r="C93" s="7"/>
      <c r="D93" s="100"/>
      <c r="E93" s="24">
        <f>F87+14</f>
        <v>40314</v>
      </c>
      <c r="F93" s="9">
        <f>F87+15</f>
        <v>40315</v>
      </c>
      <c r="G93" s="9">
        <f>F87+16</f>
        <v>40316</v>
      </c>
      <c r="H93" s="9">
        <f>F87+17</f>
        <v>40317</v>
      </c>
      <c r="I93" s="9">
        <f>F87+18</f>
        <v>40318</v>
      </c>
      <c r="J93" s="9">
        <f>IF((F87+19)&gt;F100,"",(F87+19))</f>
        <v>40319</v>
      </c>
      <c r="K93" s="37">
        <f>IF((F87+20)&gt;F100,"",(F87+20))</f>
        <v>40320</v>
      </c>
      <c r="L93" s="100"/>
      <c r="M93" s="21"/>
      <c r="N93" s="21"/>
      <c r="O93" s="21"/>
      <c r="P93" s="21"/>
      <c r="Q93" s="21"/>
      <c r="R93" s="21"/>
      <c r="S93" s="21"/>
    </row>
    <row r="94" spans="1:12" s="15" customFormat="1" ht="99.75" customHeight="1" thickBot="1" thickTop="1">
      <c r="A94" s="7"/>
      <c r="B94" s="7"/>
      <c r="C94" s="7"/>
      <c r="D94" s="93">
        <f t="shared" si="8"/>
        <v>40299</v>
      </c>
      <c r="E94" s="48"/>
      <c r="F94" s="49"/>
      <c r="G94" s="49"/>
      <c r="H94" s="48"/>
      <c r="I94" s="49"/>
      <c r="J94" s="49"/>
      <c r="K94" s="48"/>
      <c r="L94" s="93">
        <f t="shared" si="9"/>
        <v>40299</v>
      </c>
    </row>
    <row r="95" spans="1:19" s="15" customFormat="1" ht="49.5" customHeight="1" thickBot="1" thickTop="1">
      <c r="A95" s="7"/>
      <c r="B95" s="7"/>
      <c r="C95" s="7"/>
      <c r="D95" s="100"/>
      <c r="E95" s="24">
        <f>IF((F87+21)&gt;F100,"",(F87+21))</f>
        <v>40321</v>
      </c>
      <c r="F95" s="9">
        <f>IF((F87+22)&gt;F100,"",(F87+22))</f>
        <v>40322</v>
      </c>
      <c r="G95" s="9">
        <f>IF((F87+23)&gt;F100,"",(F87+23))</f>
        <v>40323</v>
      </c>
      <c r="H95" s="9">
        <f>IF((F87+24)&gt;F100,"",(F87+24))</f>
        <v>40324</v>
      </c>
      <c r="I95" s="9">
        <f>IF((F87+25)&gt;F100,"",(F87+25))</f>
        <v>40325</v>
      </c>
      <c r="J95" s="9">
        <f>IF((F87+26)&gt;F100,"",(F87+26))</f>
        <v>40326</v>
      </c>
      <c r="K95" s="37">
        <f>IF((F87+27)&gt;F100,"",(F87+27))</f>
        <v>40327</v>
      </c>
      <c r="L95" s="100"/>
      <c r="M95" s="21"/>
      <c r="N95" s="21"/>
      <c r="O95" s="21"/>
      <c r="P95" s="21"/>
      <c r="Q95" s="21"/>
      <c r="R95" s="21"/>
      <c r="S95" s="21"/>
    </row>
    <row r="96" spans="1:12" s="15" customFormat="1" ht="99.75" customHeight="1" thickBot="1" thickTop="1">
      <c r="A96" s="7"/>
      <c r="B96" s="7"/>
      <c r="C96" s="7"/>
      <c r="D96" s="93">
        <f t="shared" si="8"/>
        <v>40299</v>
      </c>
      <c r="E96" s="48"/>
      <c r="F96" s="49"/>
      <c r="G96" s="49"/>
      <c r="H96" s="48"/>
      <c r="I96" s="49"/>
      <c r="J96" s="49"/>
      <c r="K96" s="48"/>
      <c r="L96" s="93">
        <f t="shared" si="9"/>
        <v>40299</v>
      </c>
    </row>
    <row r="97" spans="1:19" s="15" customFormat="1" ht="49.5" customHeight="1" thickBot="1" thickTop="1">
      <c r="A97" s="7"/>
      <c r="B97" s="7"/>
      <c r="C97" s="7"/>
      <c r="D97" s="100"/>
      <c r="E97" s="24">
        <f>IF((F87+28)&gt;F100,"",(F87+28))</f>
        <v>40328</v>
      </c>
      <c r="F97" s="9">
        <f>IF((F87+29)&gt;F100,"",(F87+29))</f>
        <v>40329</v>
      </c>
      <c r="G97" s="9">
        <f>IF((F87+30)&gt;F100,"",(F87+30))</f>
      </c>
      <c r="H97" s="9">
        <f>IF((F87+31)&gt;F100,"",(F87+31))</f>
      </c>
      <c r="I97" s="9">
        <f>IF((F87+32)&gt;F100,"",(F87+32))</f>
      </c>
      <c r="J97" s="9">
        <f>IF((F87+33)&gt;F100,"",(F87+33))</f>
      </c>
      <c r="K97" s="37">
        <f>IF((F87+34)&gt;F100,"",(F87+34))</f>
      </c>
      <c r="L97" s="100"/>
      <c r="M97" s="21"/>
      <c r="N97" s="21"/>
      <c r="O97" s="21"/>
      <c r="P97" s="21"/>
      <c r="Q97" s="21"/>
      <c r="R97" s="21"/>
      <c r="S97" s="21"/>
    </row>
    <row r="98" spans="1:12" s="15" customFormat="1" ht="99.75" customHeight="1" thickBot="1" thickTop="1">
      <c r="A98" s="7"/>
      <c r="B98" s="7"/>
      <c r="C98" s="7"/>
      <c r="D98" s="93">
        <f t="shared" si="8"/>
        <v>40299</v>
      </c>
      <c r="E98" s="48"/>
      <c r="F98" s="49"/>
      <c r="G98" s="49"/>
      <c r="H98" s="48"/>
      <c r="I98" s="49"/>
      <c r="J98" s="49"/>
      <c r="K98" s="48"/>
      <c r="L98" s="93">
        <f t="shared" si="9"/>
        <v>40299</v>
      </c>
    </row>
    <row r="99" spans="1:19" s="15" customFormat="1" ht="49.5" customHeight="1" thickBot="1" thickTop="1">
      <c r="A99" s="7"/>
      <c r="B99" s="7"/>
      <c r="C99" s="7"/>
      <c r="D99" s="100"/>
      <c r="E99" s="24">
        <f>IF((F87+35)&gt;F100,"",(F87+35))</f>
      </c>
      <c r="F99" s="9">
        <f>IF((F87+36)&gt;F100,"",(F87+36))</f>
      </c>
      <c r="G99" s="9">
        <f>IF((F87+37)&gt;F100,"",(F87+37))</f>
      </c>
      <c r="H99" s="9">
        <f>IF((F87+38)&gt;F100,"",(F87+38))</f>
      </c>
      <c r="I99" s="9">
        <f>IF((F87+39)&gt;F100,"",(F87+39))</f>
      </c>
      <c r="J99" s="9">
        <f>IF((F87+40)&gt;F100,"",(F87+40))</f>
      </c>
      <c r="K99" s="37">
        <f>IF((F87+41)&gt;F100,"",(F87+41))</f>
      </c>
      <c r="L99" s="100"/>
      <c r="M99" s="21"/>
      <c r="N99" s="21"/>
      <c r="O99" s="21"/>
      <c r="P99" s="21"/>
      <c r="Q99" s="21"/>
      <c r="R99" s="21"/>
      <c r="S99" s="21"/>
    </row>
    <row r="100" spans="1:19" s="15" customFormat="1" ht="49.5" customHeight="1" hidden="1" thickBot="1" thickTop="1">
      <c r="A100" s="7"/>
      <c r="B100" s="7"/>
      <c r="C100" s="7"/>
      <c r="D100" s="31"/>
      <c r="E100" s="55"/>
      <c r="F100" s="105">
        <f>DATE(YEAR(F86),MONTH(F86)+1,0)</f>
        <v>40329</v>
      </c>
      <c r="G100" s="106"/>
      <c r="H100" s="106"/>
      <c r="I100" s="106"/>
      <c r="J100" s="106"/>
      <c r="K100" s="56"/>
      <c r="L100" s="40"/>
      <c r="M100" s="17"/>
      <c r="N100" s="17"/>
      <c r="O100" s="17"/>
      <c r="P100" s="17"/>
      <c r="Q100" s="17"/>
      <c r="R100" s="17"/>
      <c r="S100" s="17"/>
    </row>
    <row r="101" spans="1:12" s="15" customFormat="1" ht="49.5" customHeight="1" hidden="1" thickBot="1" thickTop="1">
      <c r="A101" s="7"/>
      <c r="B101" s="7"/>
      <c r="C101" s="7"/>
      <c r="D101" s="31"/>
      <c r="E101" s="57"/>
      <c r="F101" s="58"/>
      <c r="G101" s="107">
        <f>F100+1</f>
        <v>40330</v>
      </c>
      <c r="H101" s="108"/>
      <c r="I101" s="108"/>
      <c r="J101" s="58"/>
      <c r="K101" s="58"/>
      <c r="L101" s="39"/>
    </row>
    <row r="102" spans="1:19" s="15" customFormat="1" ht="49.5" customHeight="1" hidden="1" thickTop="1">
      <c r="A102" s="7"/>
      <c r="B102" s="7"/>
      <c r="C102" s="7"/>
      <c r="D102" s="31"/>
      <c r="E102" s="59"/>
      <c r="F102" s="103">
        <f>((ROUNDDOWN((F103/7),0)))*(7)+1</f>
        <v>40328</v>
      </c>
      <c r="G102" s="103"/>
      <c r="H102" s="103"/>
      <c r="I102" s="103"/>
      <c r="J102" s="103"/>
      <c r="K102" s="60"/>
      <c r="L102" s="40"/>
      <c r="M102" s="17"/>
      <c r="N102" s="17"/>
      <c r="O102" s="17"/>
      <c r="P102" s="17"/>
      <c r="Q102" s="17"/>
      <c r="R102" s="17"/>
      <c r="S102" s="17"/>
    </row>
    <row r="103" spans="1:19" s="15" customFormat="1" ht="33" customHeight="1" thickBot="1" thickTop="1">
      <c r="A103" s="7"/>
      <c r="B103" s="7"/>
      <c r="C103" s="7"/>
      <c r="D103" s="28"/>
      <c r="E103" s="61"/>
      <c r="F103" s="104">
        <f>DATE(YEAR(G101),MONTH(G101)+0,0)+1</f>
        <v>40330</v>
      </c>
      <c r="G103" s="104"/>
      <c r="H103" s="104"/>
      <c r="I103" s="104"/>
      <c r="J103" s="104"/>
      <c r="K103" s="51"/>
      <c r="L103" s="41"/>
      <c r="M103" s="8"/>
      <c r="N103" s="8"/>
      <c r="O103" s="8"/>
      <c r="P103" s="8"/>
      <c r="Q103" s="8"/>
      <c r="R103" s="8"/>
      <c r="S103" s="8"/>
    </row>
    <row r="104" spans="1:19" s="15" customFormat="1" ht="49.5" customHeight="1" hidden="1" thickBot="1">
      <c r="A104" s="7"/>
      <c r="B104" s="7"/>
      <c r="C104" s="7"/>
      <c r="D104" s="31"/>
      <c r="E104" s="62"/>
      <c r="F104" s="85">
        <f>(ROUNDDOWN((F103/7),0))*7+1</f>
        <v>40328</v>
      </c>
      <c r="G104" s="85"/>
      <c r="H104" s="85"/>
      <c r="I104" s="85"/>
      <c r="J104" s="85"/>
      <c r="K104" s="62"/>
      <c r="L104" s="40"/>
      <c r="M104" s="17"/>
      <c r="N104" s="17"/>
      <c r="O104" s="17"/>
      <c r="P104" s="17"/>
      <c r="Q104" s="17"/>
      <c r="R104" s="17"/>
      <c r="S104" s="17"/>
    </row>
    <row r="105" spans="1:19" s="15" customFormat="1" ht="99.75" customHeight="1" thickBot="1" thickTop="1">
      <c r="A105" s="7"/>
      <c r="B105" s="7"/>
      <c r="C105" s="7"/>
      <c r="D105" s="93">
        <f aca="true" t="shared" si="10" ref="D105:D115">$F$103</f>
        <v>40330</v>
      </c>
      <c r="E105" s="48"/>
      <c r="F105" s="49"/>
      <c r="G105" s="49"/>
      <c r="H105" s="48"/>
      <c r="I105" s="49"/>
      <c r="J105" s="49"/>
      <c r="K105" s="48"/>
      <c r="L105" s="93">
        <f aca="true" t="shared" si="11" ref="L105:L115">$F$103</f>
        <v>40330</v>
      </c>
      <c r="M105" s="22"/>
      <c r="N105" s="22"/>
      <c r="O105" s="22"/>
      <c r="P105" s="22"/>
      <c r="Q105" s="22"/>
      <c r="R105" s="22"/>
      <c r="S105" s="22"/>
    </row>
    <row r="106" spans="1:19" s="15" customFormat="1" ht="49.5" customHeight="1" thickBot="1" thickTop="1">
      <c r="A106" s="7"/>
      <c r="B106" s="7"/>
      <c r="C106" s="7"/>
      <c r="D106" s="100"/>
      <c r="E106" s="63">
        <f>IF((F104)&lt;F103,"",(F104))</f>
      </c>
      <c r="F106" s="64">
        <f>IF((F104+1)&lt;F103,"",(F104+1))</f>
      </c>
      <c r="G106" s="64">
        <f>IF((F104+2)&lt;F103,"",(F104+2))</f>
        <v>40330</v>
      </c>
      <c r="H106" s="64">
        <f>IF((F104+3)&lt;F103,"",(F104+3))</f>
        <v>40331</v>
      </c>
      <c r="I106" s="64">
        <f>IF((F104+4)&lt;F103,"",(F104+4))</f>
        <v>40332</v>
      </c>
      <c r="J106" s="64">
        <f>IF((F104+5)&lt;F103,"",(F104+5))</f>
        <v>40333</v>
      </c>
      <c r="K106" s="65">
        <f>IF((F104+6)&lt;F103,"",(F104+6))</f>
        <v>40334</v>
      </c>
      <c r="L106" s="100"/>
      <c r="M106" s="21"/>
      <c r="N106" s="21"/>
      <c r="O106" s="21"/>
      <c r="P106" s="21"/>
      <c r="Q106" s="21"/>
      <c r="R106" s="21"/>
      <c r="S106" s="21"/>
    </row>
    <row r="107" spans="1:12" s="15" customFormat="1" ht="99.75" customHeight="1" thickBot="1" thickTop="1">
      <c r="A107" s="7"/>
      <c r="B107" s="7"/>
      <c r="C107" s="7"/>
      <c r="D107" s="93">
        <f t="shared" si="10"/>
        <v>40330</v>
      </c>
      <c r="E107" s="48"/>
      <c r="F107" s="49"/>
      <c r="G107" s="49"/>
      <c r="H107" s="48"/>
      <c r="I107" s="49"/>
      <c r="J107" s="49"/>
      <c r="K107" s="48"/>
      <c r="L107" s="93">
        <f t="shared" si="11"/>
        <v>40330</v>
      </c>
    </row>
    <row r="108" spans="1:19" s="15" customFormat="1" ht="49.5" customHeight="1" thickBot="1" thickTop="1">
      <c r="A108" s="7"/>
      <c r="B108" s="7"/>
      <c r="C108" s="7"/>
      <c r="D108" s="93"/>
      <c r="E108" s="24">
        <f>IF((F104+7)&lt;F103,"",(F104+7))</f>
        <v>40335</v>
      </c>
      <c r="F108" s="9">
        <f>IF((F104+8)&lt;F103,"",(F104+8))</f>
        <v>40336</v>
      </c>
      <c r="G108" s="9">
        <f>IF((F104+9)&lt;F103,"",(F104+9))</f>
        <v>40337</v>
      </c>
      <c r="H108" s="9">
        <f>IF((F104+10)&lt;F103,"",(F104+10))</f>
        <v>40338</v>
      </c>
      <c r="I108" s="9">
        <f>IF((F104+11)&lt;F103,"",(F104+11))</f>
        <v>40339</v>
      </c>
      <c r="J108" s="9">
        <f>IF((F104+12)&lt;F103,"",(F104+12))</f>
        <v>40340</v>
      </c>
      <c r="K108" s="37">
        <f>IF((F104+13)&lt;F103,"",(F104+13))</f>
        <v>40341</v>
      </c>
      <c r="L108" s="93"/>
      <c r="M108" s="21"/>
      <c r="N108" s="21"/>
      <c r="O108" s="21"/>
      <c r="P108" s="21"/>
      <c r="Q108" s="21"/>
      <c r="R108" s="21"/>
      <c r="S108" s="21"/>
    </row>
    <row r="109" spans="1:12" s="15" customFormat="1" ht="99.75" customHeight="1" thickBot="1" thickTop="1">
      <c r="A109" s="7"/>
      <c r="B109" s="7"/>
      <c r="C109" s="7"/>
      <c r="D109" s="93">
        <f t="shared" si="10"/>
        <v>40330</v>
      </c>
      <c r="E109" s="48"/>
      <c r="F109" s="49"/>
      <c r="G109" s="49"/>
      <c r="H109" s="48"/>
      <c r="I109" s="49"/>
      <c r="J109" s="49"/>
      <c r="K109" s="48"/>
      <c r="L109" s="93">
        <f t="shared" si="11"/>
        <v>40330</v>
      </c>
    </row>
    <row r="110" spans="1:19" s="15" customFormat="1" ht="49.5" customHeight="1" thickBot="1" thickTop="1">
      <c r="A110" s="7"/>
      <c r="B110" s="7"/>
      <c r="C110" s="7"/>
      <c r="D110" s="100"/>
      <c r="E110" s="24">
        <f>F104+14</f>
        <v>40342</v>
      </c>
      <c r="F110" s="9">
        <f>F104+15</f>
        <v>40343</v>
      </c>
      <c r="G110" s="9">
        <f>F104+16</f>
        <v>40344</v>
      </c>
      <c r="H110" s="9">
        <f>F104+17</f>
        <v>40345</v>
      </c>
      <c r="I110" s="9">
        <f>F104+18</f>
        <v>40346</v>
      </c>
      <c r="J110" s="9">
        <f>IF((F104+19)&gt;F117,"",(F104+19))</f>
        <v>40347</v>
      </c>
      <c r="K110" s="37">
        <f>IF((F104+20)&gt;F117,"",(F104+20))</f>
        <v>40348</v>
      </c>
      <c r="L110" s="100"/>
      <c r="M110" s="21"/>
      <c r="N110" s="21"/>
      <c r="O110" s="21"/>
      <c r="P110" s="21"/>
      <c r="Q110" s="21"/>
      <c r="R110" s="21"/>
      <c r="S110" s="21"/>
    </row>
    <row r="111" spans="1:12" s="15" customFormat="1" ht="99.75" customHeight="1" thickBot="1" thickTop="1">
      <c r="A111" s="7"/>
      <c r="B111" s="7"/>
      <c r="C111" s="7"/>
      <c r="D111" s="93">
        <f t="shared" si="10"/>
        <v>40330</v>
      </c>
      <c r="E111" s="48"/>
      <c r="F111" s="49"/>
      <c r="G111" s="49"/>
      <c r="H111" s="48"/>
      <c r="I111" s="49"/>
      <c r="J111" s="49"/>
      <c r="K111" s="48"/>
      <c r="L111" s="93">
        <f t="shared" si="11"/>
        <v>40330</v>
      </c>
    </row>
    <row r="112" spans="1:19" s="15" customFormat="1" ht="49.5" customHeight="1" thickBot="1" thickTop="1">
      <c r="A112" s="7"/>
      <c r="B112" s="7"/>
      <c r="C112" s="7"/>
      <c r="D112" s="100"/>
      <c r="E112" s="24">
        <f>IF((F104+21)&gt;F117,"",(F104+21))</f>
        <v>40349</v>
      </c>
      <c r="F112" s="9">
        <f>IF((F104+22)&gt;F117,"",(F104+22))</f>
        <v>40350</v>
      </c>
      <c r="G112" s="9">
        <f>IF((F104+23)&gt;F117,"",(F104+23))</f>
        <v>40351</v>
      </c>
      <c r="H112" s="9">
        <f>IF((F104+24)&gt;F117,"",(F104+24))</f>
        <v>40352</v>
      </c>
      <c r="I112" s="9">
        <f>IF((F104+25)&gt;F117,"",(F104+25))</f>
        <v>40353</v>
      </c>
      <c r="J112" s="9">
        <f>IF((F104+26)&gt;F117,"",(F104+26))</f>
        <v>40354</v>
      </c>
      <c r="K112" s="37">
        <f>IF((F104+27)&gt;F117,"",(F104+27))</f>
        <v>40355</v>
      </c>
      <c r="L112" s="100"/>
      <c r="M112" s="21"/>
      <c r="N112" s="21"/>
      <c r="O112" s="21"/>
      <c r="P112" s="21"/>
      <c r="Q112" s="21"/>
      <c r="R112" s="21"/>
      <c r="S112" s="21"/>
    </row>
    <row r="113" spans="1:12" s="15" customFormat="1" ht="99.75" customHeight="1" thickBot="1" thickTop="1">
      <c r="A113" s="7"/>
      <c r="B113" s="7"/>
      <c r="C113" s="7"/>
      <c r="D113" s="93">
        <f t="shared" si="10"/>
        <v>40330</v>
      </c>
      <c r="E113" s="48"/>
      <c r="F113" s="49"/>
      <c r="G113" s="49"/>
      <c r="H113" s="48"/>
      <c r="I113" s="49"/>
      <c r="J113" s="49"/>
      <c r="K113" s="48"/>
      <c r="L113" s="93">
        <f t="shared" si="11"/>
        <v>40330</v>
      </c>
    </row>
    <row r="114" spans="1:19" s="15" customFormat="1" ht="49.5" customHeight="1" thickBot="1" thickTop="1">
      <c r="A114" s="7"/>
      <c r="B114" s="7"/>
      <c r="C114" s="7"/>
      <c r="D114" s="100"/>
      <c r="E114" s="24">
        <f>IF((F104+28)&gt;F117,"",(F104+28))</f>
        <v>40356</v>
      </c>
      <c r="F114" s="9">
        <f>IF((F104+29)&gt;F117,"",(F104+29))</f>
        <v>40357</v>
      </c>
      <c r="G114" s="9">
        <f>IF((F104+30)&gt;F117,"",(F104+30))</f>
        <v>40358</v>
      </c>
      <c r="H114" s="9">
        <f>IF((F104+31)&gt;F117,"",(F104+31))</f>
        <v>40359</v>
      </c>
      <c r="I114" s="9">
        <f>IF((F104+32)&gt;F117,"",(F104+32))</f>
      </c>
      <c r="J114" s="9">
        <f>IF((F104+33)&gt;F117,"",(F104+33))</f>
      </c>
      <c r="K114" s="37">
        <f>IF((F104+34)&gt;F117,"",(F104+34))</f>
      </c>
      <c r="L114" s="100"/>
      <c r="M114" s="21"/>
      <c r="N114" s="21"/>
      <c r="O114" s="21"/>
      <c r="P114" s="21"/>
      <c r="Q114" s="21"/>
      <c r="R114" s="21"/>
      <c r="S114" s="21"/>
    </row>
    <row r="115" spans="1:12" s="15" customFormat="1" ht="99.75" customHeight="1" thickBot="1" thickTop="1">
      <c r="A115" s="7"/>
      <c r="B115" s="7"/>
      <c r="C115" s="7"/>
      <c r="D115" s="93">
        <f t="shared" si="10"/>
        <v>40330</v>
      </c>
      <c r="E115" s="48"/>
      <c r="F115" s="49"/>
      <c r="G115" s="49"/>
      <c r="H115" s="48"/>
      <c r="I115" s="49"/>
      <c r="J115" s="49"/>
      <c r="K115" s="48"/>
      <c r="L115" s="93">
        <f t="shared" si="11"/>
        <v>40330</v>
      </c>
    </row>
    <row r="116" spans="1:19" s="15" customFormat="1" ht="49.5" customHeight="1" thickBot="1" thickTop="1">
      <c r="A116" s="7"/>
      <c r="B116" s="7"/>
      <c r="C116" s="7"/>
      <c r="D116" s="100"/>
      <c r="E116" s="24">
        <f>IF((F104+35)&gt;F117,"",(F104+35))</f>
      </c>
      <c r="F116" s="9">
        <f>IF((F104+36)&gt;F117,"",(F104+36))</f>
      </c>
      <c r="G116" s="9">
        <f>IF((F104+37)&gt;F117,"",(F104+37))</f>
      </c>
      <c r="H116" s="9">
        <f>IF((F104+38)&gt;F117,"",(F104+38))</f>
      </c>
      <c r="I116" s="9">
        <f>IF((F104+39)&gt;F117,"",(F104+39))</f>
      </c>
      <c r="J116" s="9">
        <f>IF((F104+40)&gt;F117,"",(F104+40))</f>
      </c>
      <c r="K116" s="37">
        <f>IF((F104+41)&gt;F117,"",(F104+41))</f>
      </c>
      <c r="L116" s="100"/>
      <c r="M116" s="21"/>
      <c r="N116" s="21"/>
      <c r="O116" s="21"/>
      <c r="P116" s="21"/>
      <c r="Q116" s="21"/>
      <c r="R116" s="21"/>
      <c r="S116" s="21"/>
    </row>
    <row r="117" spans="1:19" s="15" customFormat="1" ht="49.5" customHeight="1" hidden="1" thickBot="1" thickTop="1">
      <c r="A117" s="7"/>
      <c r="B117" s="7"/>
      <c r="C117" s="7"/>
      <c r="D117" s="31"/>
      <c r="E117" s="55"/>
      <c r="F117" s="105">
        <f>DATE(YEAR(F103),MONTH(F103)+1,0)</f>
        <v>40359</v>
      </c>
      <c r="G117" s="106"/>
      <c r="H117" s="106"/>
      <c r="I117" s="106"/>
      <c r="J117" s="106"/>
      <c r="K117" s="56"/>
      <c r="L117" s="40"/>
      <c r="M117" s="17"/>
      <c r="N117" s="17"/>
      <c r="O117" s="17"/>
      <c r="P117" s="17"/>
      <c r="Q117" s="17"/>
      <c r="R117" s="17"/>
      <c r="S117" s="17"/>
    </row>
    <row r="118" spans="1:12" s="15" customFormat="1" ht="49.5" customHeight="1" hidden="1" thickBot="1" thickTop="1">
      <c r="A118" s="7"/>
      <c r="B118" s="7"/>
      <c r="C118" s="7"/>
      <c r="D118" s="31"/>
      <c r="E118" s="57"/>
      <c r="F118" s="58"/>
      <c r="G118" s="107">
        <f>F117+1</f>
        <v>40360</v>
      </c>
      <c r="H118" s="108"/>
      <c r="I118" s="108"/>
      <c r="J118" s="58"/>
      <c r="K118" s="58"/>
      <c r="L118" s="39"/>
    </row>
    <row r="119" spans="1:19" s="15" customFormat="1" ht="49.5" customHeight="1" hidden="1" thickTop="1">
      <c r="A119" s="7"/>
      <c r="B119" s="7"/>
      <c r="C119" s="7"/>
      <c r="D119" s="31"/>
      <c r="E119" s="59"/>
      <c r="F119" s="103">
        <f>((ROUNDDOWN((F120/7),0)))*(7)+1</f>
        <v>40356</v>
      </c>
      <c r="G119" s="103"/>
      <c r="H119" s="103"/>
      <c r="I119" s="103"/>
      <c r="J119" s="103"/>
      <c r="K119" s="60"/>
      <c r="L119" s="40"/>
      <c r="M119" s="17"/>
      <c r="N119" s="17"/>
      <c r="O119" s="17"/>
      <c r="P119" s="17"/>
      <c r="Q119" s="17"/>
      <c r="R119" s="17"/>
      <c r="S119" s="17"/>
    </row>
    <row r="120" spans="1:19" s="15" customFormat="1" ht="33" customHeight="1" thickBot="1" thickTop="1">
      <c r="A120" s="7"/>
      <c r="B120" s="7"/>
      <c r="C120" s="7"/>
      <c r="D120" s="28"/>
      <c r="E120" s="61"/>
      <c r="F120" s="104">
        <f>DATE(YEAR(G118),MONTH(G118)+0,0)+1</f>
        <v>40360</v>
      </c>
      <c r="G120" s="104"/>
      <c r="H120" s="104"/>
      <c r="I120" s="104"/>
      <c r="J120" s="104"/>
      <c r="K120" s="51"/>
      <c r="L120" s="41"/>
      <c r="M120" s="8"/>
      <c r="N120" s="8"/>
      <c r="O120" s="8"/>
      <c r="P120" s="8"/>
      <c r="Q120" s="8"/>
      <c r="R120" s="8"/>
      <c r="S120" s="8"/>
    </row>
    <row r="121" spans="1:19" s="15" customFormat="1" ht="49.5" customHeight="1" hidden="1" thickBot="1">
      <c r="A121" s="7"/>
      <c r="B121" s="7"/>
      <c r="C121" s="7"/>
      <c r="D121" s="31"/>
      <c r="E121" s="62"/>
      <c r="F121" s="85">
        <f>(ROUNDDOWN((F120/7),0))*7+1</f>
        <v>40356</v>
      </c>
      <c r="G121" s="85"/>
      <c r="H121" s="85"/>
      <c r="I121" s="85"/>
      <c r="J121" s="85"/>
      <c r="K121" s="62"/>
      <c r="L121" s="40"/>
      <c r="M121" s="17"/>
      <c r="N121" s="17"/>
      <c r="O121" s="17"/>
      <c r="P121" s="17"/>
      <c r="Q121" s="17"/>
      <c r="R121" s="17"/>
      <c r="S121" s="17"/>
    </row>
    <row r="122" spans="1:19" s="15" customFormat="1" ht="99.75" customHeight="1" thickBot="1" thickTop="1">
      <c r="A122" s="7"/>
      <c r="B122" s="7"/>
      <c r="C122" s="7"/>
      <c r="D122" s="93">
        <f aca="true" t="shared" si="12" ref="D122:D132">$F$120</f>
        <v>40360</v>
      </c>
      <c r="E122" s="48"/>
      <c r="F122" s="49"/>
      <c r="G122" s="49"/>
      <c r="H122" s="48"/>
      <c r="I122" s="49"/>
      <c r="J122" s="49"/>
      <c r="K122" s="48"/>
      <c r="L122" s="93">
        <f aca="true" t="shared" si="13" ref="L122:L132">$F$120</f>
        <v>40360</v>
      </c>
      <c r="M122" s="22"/>
      <c r="N122" s="22"/>
      <c r="O122" s="22"/>
      <c r="P122" s="22"/>
      <c r="Q122" s="22"/>
      <c r="R122" s="22"/>
      <c r="S122" s="22"/>
    </row>
    <row r="123" spans="1:19" s="15" customFormat="1" ht="49.5" customHeight="1" thickBot="1" thickTop="1">
      <c r="A123" s="7"/>
      <c r="B123" s="7"/>
      <c r="C123" s="7"/>
      <c r="D123" s="100"/>
      <c r="E123" s="63">
        <f>IF((F121)&lt;F120,"",(F121))</f>
      </c>
      <c r="F123" s="64">
        <f>IF((F121+1)&lt;F120,"",(F121+1))</f>
      </c>
      <c r="G123" s="64">
        <f>IF((F121+2)&lt;F120,"",(F121+2))</f>
      </c>
      <c r="H123" s="64">
        <f>IF((F121+3)&lt;F120,"",(F121+3))</f>
      </c>
      <c r="I123" s="64">
        <f>IF((F121+4)&lt;F120,"",(F121+4))</f>
        <v>40360</v>
      </c>
      <c r="J123" s="64">
        <f>IF((F121+5)&lt;F120,"",(F121+5))</f>
        <v>40361</v>
      </c>
      <c r="K123" s="65">
        <f>IF((F121+6)&lt;F120,"",(F121+6))</f>
        <v>40362</v>
      </c>
      <c r="L123" s="100"/>
      <c r="M123" s="21"/>
      <c r="N123" s="21"/>
      <c r="O123" s="21"/>
      <c r="P123" s="21"/>
      <c r="Q123" s="21"/>
      <c r="R123" s="21"/>
      <c r="S123" s="21"/>
    </row>
    <row r="124" spans="1:12" s="15" customFormat="1" ht="99.75" customHeight="1" thickBot="1" thickTop="1">
      <c r="A124" s="7"/>
      <c r="B124" s="7"/>
      <c r="C124" s="7"/>
      <c r="D124" s="93">
        <f t="shared" si="12"/>
        <v>40360</v>
      </c>
      <c r="E124" s="48"/>
      <c r="F124" s="49"/>
      <c r="G124" s="49"/>
      <c r="H124" s="48"/>
      <c r="I124" s="49"/>
      <c r="J124" s="49"/>
      <c r="K124" s="48"/>
      <c r="L124" s="93">
        <f t="shared" si="13"/>
        <v>40360</v>
      </c>
    </row>
    <row r="125" spans="1:19" s="15" customFormat="1" ht="49.5" customHeight="1" thickBot="1" thickTop="1">
      <c r="A125" s="7"/>
      <c r="B125" s="7"/>
      <c r="C125" s="7"/>
      <c r="D125" s="93"/>
      <c r="E125" s="24">
        <f>IF((F121+7)&lt;F120,"",(F121+7))</f>
        <v>40363</v>
      </c>
      <c r="F125" s="9">
        <f>IF((F121+8)&lt;F120,"",(F121+8))</f>
        <v>40364</v>
      </c>
      <c r="G125" s="9">
        <f>IF((F121+9)&lt;F120,"",(F121+9))</f>
        <v>40365</v>
      </c>
      <c r="H125" s="9">
        <f>IF((F121+10)&lt;F120,"",(F121+10))</f>
        <v>40366</v>
      </c>
      <c r="I125" s="9">
        <f>IF((F121+11)&lt;F120,"",(F121+11))</f>
        <v>40367</v>
      </c>
      <c r="J125" s="9">
        <f>IF((F121+12)&lt;F120,"",(F121+12))</f>
        <v>40368</v>
      </c>
      <c r="K125" s="37">
        <f>IF((F121+13)&lt;F120,"",(F121+13))</f>
        <v>40369</v>
      </c>
      <c r="L125" s="93"/>
      <c r="M125" s="21"/>
      <c r="N125" s="21"/>
      <c r="O125" s="21"/>
      <c r="P125" s="21"/>
      <c r="Q125" s="21"/>
      <c r="R125" s="21"/>
      <c r="S125" s="21"/>
    </row>
    <row r="126" spans="1:12" s="15" customFormat="1" ht="99.75" customHeight="1" thickBot="1" thickTop="1">
      <c r="A126" s="7"/>
      <c r="B126" s="7"/>
      <c r="C126" s="7"/>
      <c r="D126" s="93">
        <f t="shared" si="12"/>
        <v>40360</v>
      </c>
      <c r="E126" s="52"/>
      <c r="F126" s="53"/>
      <c r="G126" s="53"/>
      <c r="H126" s="53"/>
      <c r="I126" s="53"/>
      <c r="J126" s="53"/>
      <c r="K126" s="54"/>
      <c r="L126" s="93">
        <f t="shared" si="13"/>
        <v>40360</v>
      </c>
    </row>
    <row r="127" spans="1:19" s="15" customFormat="1" ht="49.5" customHeight="1" thickBot="1" thickTop="1">
      <c r="A127" s="7"/>
      <c r="B127" s="7"/>
      <c r="C127" s="7"/>
      <c r="D127" s="100"/>
      <c r="E127" s="24">
        <f>F121+14</f>
        <v>40370</v>
      </c>
      <c r="F127" s="9">
        <f>F121+15</f>
        <v>40371</v>
      </c>
      <c r="G127" s="9">
        <f>F121+16</f>
        <v>40372</v>
      </c>
      <c r="H127" s="9">
        <f>F121+17</f>
        <v>40373</v>
      </c>
      <c r="I127" s="9">
        <f>F121+18</f>
        <v>40374</v>
      </c>
      <c r="J127" s="9">
        <f>IF((F121+19)&gt;F134,"",(F121+19))</f>
        <v>40375</v>
      </c>
      <c r="K127" s="37">
        <f>IF((F121+20)&gt;F134,"",(F121+20))</f>
        <v>40376</v>
      </c>
      <c r="L127" s="100"/>
      <c r="M127" s="21"/>
      <c r="N127" s="21"/>
      <c r="O127" s="21"/>
      <c r="P127" s="21"/>
      <c r="Q127" s="21"/>
      <c r="R127" s="21"/>
      <c r="S127" s="21"/>
    </row>
    <row r="128" spans="1:12" s="15" customFormat="1" ht="99.75" customHeight="1" thickBot="1" thickTop="1">
      <c r="A128" s="7"/>
      <c r="B128" s="7"/>
      <c r="C128" s="7"/>
      <c r="D128" s="93">
        <f t="shared" si="12"/>
        <v>40360</v>
      </c>
      <c r="E128" s="48"/>
      <c r="F128" s="49"/>
      <c r="G128" s="49"/>
      <c r="H128" s="48"/>
      <c r="I128" s="49"/>
      <c r="J128" s="49"/>
      <c r="K128" s="48"/>
      <c r="L128" s="93">
        <f t="shared" si="13"/>
        <v>40360</v>
      </c>
    </row>
    <row r="129" spans="1:19" s="15" customFormat="1" ht="49.5" customHeight="1" thickBot="1" thickTop="1">
      <c r="A129" s="7"/>
      <c r="B129" s="7"/>
      <c r="C129" s="7"/>
      <c r="D129" s="100"/>
      <c r="E129" s="24">
        <f>IF((F121+21)&gt;F134,"",(F121+21))</f>
        <v>40377</v>
      </c>
      <c r="F129" s="9">
        <f>IF((F121+22)&gt;F134,"",(F121+22))</f>
        <v>40378</v>
      </c>
      <c r="G129" s="9">
        <f>IF((F121+23)&gt;F134,"",(F121+23))</f>
        <v>40379</v>
      </c>
      <c r="H129" s="9">
        <f>IF((F121+24)&gt;F134,"",(F121+24))</f>
        <v>40380</v>
      </c>
      <c r="I129" s="9">
        <f>IF((F121+25)&gt;F134,"",(F121+25))</f>
        <v>40381</v>
      </c>
      <c r="J129" s="9">
        <f>IF((F121+26)&gt;F134,"",(F121+26))</f>
        <v>40382</v>
      </c>
      <c r="K129" s="37">
        <f>IF((F121+27)&gt;F134,"",(F121+27))</f>
        <v>40383</v>
      </c>
      <c r="L129" s="100"/>
      <c r="M129" s="21"/>
      <c r="N129" s="21"/>
      <c r="O129" s="21"/>
      <c r="P129" s="21"/>
      <c r="Q129" s="21"/>
      <c r="R129" s="21"/>
      <c r="S129" s="21"/>
    </row>
    <row r="130" spans="1:12" s="15" customFormat="1" ht="99.75" customHeight="1" thickBot="1" thickTop="1">
      <c r="A130" s="7"/>
      <c r="B130" s="7"/>
      <c r="C130" s="7"/>
      <c r="D130" s="93">
        <f t="shared" si="12"/>
        <v>40360</v>
      </c>
      <c r="E130" s="48"/>
      <c r="F130" s="49"/>
      <c r="G130" s="49"/>
      <c r="H130" s="48"/>
      <c r="I130" s="49"/>
      <c r="J130" s="49"/>
      <c r="K130" s="48"/>
      <c r="L130" s="93">
        <f t="shared" si="13"/>
        <v>40360</v>
      </c>
    </row>
    <row r="131" spans="1:19" s="15" customFormat="1" ht="49.5" customHeight="1" thickBot="1" thickTop="1">
      <c r="A131" s="7"/>
      <c r="B131" s="7"/>
      <c r="C131" s="7"/>
      <c r="D131" s="100"/>
      <c r="E131" s="24">
        <f>IF((F121+28)&gt;F134,"",(F121+28))</f>
        <v>40384</v>
      </c>
      <c r="F131" s="9">
        <f>IF((F121+29)&gt;F134,"",(F121+29))</f>
        <v>40385</v>
      </c>
      <c r="G131" s="9">
        <f>IF((F121+30)&gt;F134,"",(F121+30))</f>
        <v>40386</v>
      </c>
      <c r="H131" s="9">
        <f>IF((F121+31)&gt;F134,"",(F121+31))</f>
        <v>40387</v>
      </c>
      <c r="I131" s="9">
        <f>IF((F121+32)&gt;F134,"",(F121+32))</f>
        <v>40388</v>
      </c>
      <c r="J131" s="9">
        <f>IF((F121+33)&gt;F134,"",(F121+33))</f>
        <v>40389</v>
      </c>
      <c r="K131" s="37">
        <f>IF((F121+34)&gt;F134,"",(F121+34))</f>
        <v>40390</v>
      </c>
      <c r="L131" s="100"/>
      <c r="M131" s="21"/>
      <c r="N131" s="21"/>
      <c r="O131" s="21"/>
      <c r="P131" s="21"/>
      <c r="Q131" s="21"/>
      <c r="R131" s="21"/>
      <c r="S131" s="21"/>
    </row>
    <row r="132" spans="1:12" s="15" customFormat="1" ht="99.75" customHeight="1" thickBot="1" thickTop="1">
      <c r="A132" s="7"/>
      <c r="B132" s="7"/>
      <c r="C132" s="7"/>
      <c r="D132" s="93">
        <f t="shared" si="12"/>
        <v>40360</v>
      </c>
      <c r="E132" s="48"/>
      <c r="F132" s="49"/>
      <c r="G132" s="49"/>
      <c r="H132" s="48"/>
      <c r="I132" s="49"/>
      <c r="J132" s="49"/>
      <c r="K132" s="48"/>
      <c r="L132" s="93">
        <f t="shared" si="13"/>
        <v>40360</v>
      </c>
    </row>
    <row r="133" spans="1:19" s="15" customFormat="1" ht="49.5" customHeight="1" thickBot="1" thickTop="1">
      <c r="A133" s="7"/>
      <c r="B133" s="7"/>
      <c r="C133" s="7"/>
      <c r="D133" s="100"/>
      <c r="E133" s="24">
        <f>IF((F121+35)&gt;F134,"",(F121+35))</f>
      </c>
      <c r="F133" s="9">
        <f>IF((F121+36)&gt;F134,"",(F121+36))</f>
      </c>
      <c r="G133" s="9">
        <f>IF((F121+37)&gt;F134,"",(F121+37))</f>
      </c>
      <c r="H133" s="9">
        <f>IF((F121+38)&gt;F134,"",(F121+38))</f>
      </c>
      <c r="I133" s="9">
        <f>IF((F121+39)&gt;F134,"",(F121+39))</f>
      </c>
      <c r="J133" s="9">
        <f>IF((F121+40)&gt;F134,"",(F121+40))</f>
      </c>
      <c r="K133" s="37">
        <f>IF((F121+41)&gt;F134,"",(F121+41))</f>
      </c>
      <c r="L133" s="100"/>
      <c r="M133" s="21"/>
      <c r="N133" s="21"/>
      <c r="O133" s="21"/>
      <c r="P133" s="21"/>
      <c r="Q133" s="21"/>
      <c r="R133" s="21"/>
      <c r="S133" s="21"/>
    </row>
    <row r="134" spans="1:19" s="15" customFormat="1" ht="49.5" customHeight="1" hidden="1" thickBot="1" thickTop="1">
      <c r="A134" s="7"/>
      <c r="B134" s="7"/>
      <c r="C134" s="7"/>
      <c r="D134" s="31"/>
      <c r="E134" s="55"/>
      <c r="F134" s="105">
        <f>DATE(YEAR(F120),MONTH(F120)+1,0)</f>
        <v>40390</v>
      </c>
      <c r="G134" s="106"/>
      <c r="H134" s="106"/>
      <c r="I134" s="106"/>
      <c r="J134" s="106"/>
      <c r="K134" s="56"/>
      <c r="L134" s="40"/>
      <c r="M134" s="17"/>
      <c r="N134" s="17"/>
      <c r="O134" s="17"/>
      <c r="P134" s="17"/>
      <c r="Q134" s="17"/>
      <c r="R134" s="17"/>
      <c r="S134" s="17"/>
    </row>
    <row r="135" spans="1:12" s="15" customFormat="1" ht="49.5" customHeight="1" hidden="1" thickBot="1" thickTop="1">
      <c r="A135" s="7"/>
      <c r="B135" s="7"/>
      <c r="C135" s="7"/>
      <c r="D135" s="31"/>
      <c r="E135" s="57"/>
      <c r="F135" s="58"/>
      <c r="G135" s="107">
        <f>F134+1</f>
        <v>40391</v>
      </c>
      <c r="H135" s="108"/>
      <c r="I135" s="108"/>
      <c r="J135" s="58"/>
      <c r="K135" s="58"/>
      <c r="L135" s="39"/>
    </row>
    <row r="136" spans="1:19" s="15" customFormat="1" ht="49.5" customHeight="1" hidden="1" thickTop="1">
      <c r="A136" s="7"/>
      <c r="B136" s="7"/>
      <c r="C136" s="7"/>
      <c r="D136" s="31"/>
      <c r="E136" s="59"/>
      <c r="F136" s="103">
        <f>((ROUNDDOWN((F137/7),0)))*(7)+1</f>
        <v>40391</v>
      </c>
      <c r="G136" s="103"/>
      <c r="H136" s="103"/>
      <c r="I136" s="103"/>
      <c r="J136" s="103"/>
      <c r="K136" s="60"/>
      <c r="L136" s="40"/>
      <c r="M136" s="17"/>
      <c r="N136" s="17"/>
      <c r="O136" s="17"/>
      <c r="P136" s="17"/>
      <c r="Q136" s="17"/>
      <c r="R136" s="17"/>
      <c r="S136" s="17"/>
    </row>
    <row r="137" spans="1:19" s="15" customFormat="1" ht="33" customHeight="1" thickBot="1" thickTop="1">
      <c r="A137" s="7"/>
      <c r="B137" s="7"/>
      <c r="C137" s="7"/>
      <c r="D137" s="28"/>
      <c r="E137" s="61"/>
      <c r="F137" s="104">
        <f>DATE(YEAR(G135),MONTH(G135)+0,0)+1</f>
        <v>40391</v>
      </c>
      <c r="G137" s="104"/>
      <c r="H137" s="104"/>
      <c r="I137" s="104"/>
      <c r="J137" s="104"/>
      <c r="K137" s="51"/>
      <c r="L137" s="41"/>
      <c r="M137" s="8"/>
      <c r="N137" s="8"/>
      <c r="O137" s="8"/>
      <c r="P137" s="8"/>
      <c r="Q137" s="8"/>
      <c r="R137" s="8"/>
      <c r="S137" s="8"/>
    </row>
    <row r="138" spans="1:19" s="15" customFormat="1" ht="49.5" customHeight="1" hidden="1" thickBot="1">
      <c r="A138" s="7"/>
      <c r="B138" s="7"/>
      <c r="C138" s="7"/>
      <c r="D138" s="31"/>
      <c r="E138" s="62"/>
      <c r="F138" s="85">
        <f>(ROUNDDOWN((F137/7),0))*7+1</f>
        <v>40391</v>
      </c>
      <c r="G138" s="85"/>
      <c r="H138" s="85"/>
      <c r="I138" s="85"/>
      <c r="J138" s="85"/>
      <c r="K138" s="62"/>
      <c r="L138" s="40"/>
      <c r="M138" s="17"/>
      <c r="N138" s="17"/>
      <c r="O138" s="17"/>
      <c r="P138" s="17"/>
      <c r="Q138" s="17"/>
      <c r="R138" s="17"/>
      <c r="S138" s="17"/>
    </row>
    <row r="139" spans="1:19" s="15" customFormat="1" ht="99.75" customHeight="1" thickBot="1" thickTop="1">
      <c r="A139" s="7"/>
      <c r="B139" s="7"/>
      <c r="C139" s="7"/>
      <c r="D139" s="93">
        <f aca="true" t="shared" si="14" ref="D139:D149">$F$137</f>
        <v>40391</v>
      </c>
      <c r="E139" s="48"/>
      <c r="F139" s="49"/>
      <c r="G139" s="49"/>
      <c r="H139" s="48"/>
      <c r="I139" s="49"/>
      <c r="J139" s="49"/>
      <c r="K139" s="48"/>
      <c r="L139" s="93">
        <f aca="true" t="shared" si="15" ref="L139:L149">$F$137</f>
        <v>40391</v>
      </c>
      <c r="M139" s="22"/>
      <c r="N139" s="22"/>
      <c r="O139" s="22"/>
      <c r="P139" s="22"/>
      <c r="Q139" s="22"/>
      <c r="R139" s="22"/>
      <c r="S139" s="22"/>
    </row>
    <row r="140" spans="1:19" s="15" customFormat="1" ht="49.5" customHeight="1" thickBot="1" thickTop="1">
      <c r="A140" s="7"/>
      <c r="B140" s="7"/>
      <c r="C140" s="7"/>
      <c r="D140" s="93"/>
      <c r="E140" s="63">
        <f>IF((F138)&lt;F137,"",(F138))</f>
        <v>40391</v>
      </c>
      <c r="F140" s="64">
        <f>IF((F138+1)&lt;F137,"",(F138+1))</f>
        <v>40392</v>
      </c>
      <c r="G140" s="64">
        <f>IF((F138+2)&lt;F137,"",(F138+2))</f>
        <v>40393</v>
      </c>
      <c r="H140" s="64">
        <f>IF((F138+3)&lt;F137,"",(F138+3))</f>
        <v>40394</v>
      </c>
      <c r="I140" s="64">
        <f>IF((F138+4)&lt;F137,"",(F138+4))</f>
        <v>40395</v>
      </c>
      <c r="J140" s="64">
        <f>IF((F138+5)&lt;F137,"",(F138+5))</f>
        <v>40396</v>
      </c>
      <c r="K140" s="65">
        <f>IF((F138+6)&lt;F137,"",(F138+6))</f>
        <v>40397</v>
      </c>
      <c r="L140" s="93"/>
      <c r="M140" s="21"/>
      <c r="N140" s="21"/>
      <c r="O140" s="21"/>
      <c r="P140" s="21"/>
      <c r="Q140" s="21"/>
      <c r="R140" s="21"/>
      <c r="S140" s="21"/>
    </row>
    <row r="141" spans="1:12" s="15" customFormat="1" ht="99.75" customHeight="1" thickBot="1" thickTop="1">
      <c r="A141" s="7"/>
      <c r="B141" s="7"/>
      <c r="C141" s="7"/>
      <c r="D141" s="93">
        <f t="shared" si="14"/>
        <v>40391</v>
      </c>
      <c r="E141" s="48"/>
      <c r="F141" s="49"/>
      <c r="G141" s="49"/>
      <c r="H141" s="48"/>
      <c r="I141" s="49"/>
      <c r="J141" s="49"/>
      <c r="K141" s="48"/>
      <c r="L141" s="93">
        <f t="shared" si="15"/>
        <v>40391</v>
      </c>
    </row>
    <row r="142" spans="1:19" s="15" customFormat="1" ht="49.5" customHeight="1" thickBot="1" thickTop="1">
      <c r="A142" s="7"/>
      <c r="B142" s="7"/>
      <c r="C142" s="7"/>
      <c r="D142" s="93"/>
      <c r="E142" s="24">
        <f>IF((F138+7)&lt;F137,"",(F138+7))</f>
        <v>40398</v>
      </c>
      <c r="F142" s="9">
        <f>IF((F138+8)&lt;F137,"",(F138+8))</f>
        <v>40399</v>
      </c>
      <c r="G142" s="9">
        <f>IF((F138+9)&lt;F137,"",(F138+9))</f>
        <v>40400</v>
      </c>
      <c r="H142" s="9">
        <f>IF((F138+10)&lt;F137,"",(F138+10))</f>
        <v>40401</v>
      </c>
      <c r="I142" s="9">
        <f>IF((F138+11)&lt;F137,"",(F138+11))</f>
        <v>40402</v>
      </c>
      <c r="J142" s="9">
        <f>IF((F138+12)&lt;F137,"",(F138+12))</f>
        <v>40403</v>
      </c>
      <c r="K142" s="37">
        <f>IF((F138+13)&lt;F137,"",(F138+13))</f>
        <v>40404</v>
      </c>
      <c r="L142" s="93"/>
      <c r="M142" s="21"/>
      <c r="N142" s="21"/>
      <c r="O142" s="21"/>
      <c r="P142" s="21"/>
      <c r="Q142" s="21"/>
      <c r="R142" s="21"/>
      <c r="S142" s="21"/>
    </row>
    <row r="143" spans="1:12" s="15" customFormat="1" ht="99.75" customHeight="1" thickBot="1" thickTop="1">
      <c r="A143" s="7"/>
      <c r="B143" s="7"/>
      <c r="C143" s="7"/>
      <c r="D143" s="93">
        <f t="shared" si="14"/>
        <v>40391</v>
      </c>
      <c r="E143" s="48"/>
      <c r="F143" s="49"/>
      <c r="G143" s="49"/>
      <c r="H143" s="48"/>
      <c r="I143" s="49"/>
      <c r="J143" s="49"/>
      <c r="K143" s="48"/>
      <c r="L143" s="93">
        <f t="shared" si="15"/>
        <v>40391</v>
      </c>
    </row>
    <row r="144" spans="1:19" s="15" customFormat="1" ht="49.5" customHeight="1" thickBot="1" thickTop="1">
      <c r="A144" s="7"/>
      <c r="B144" s="7"/>
      <c r="C144" s="7"/>
      <c r="D144" s="93"/>
      <c r="E144" s="24">
        <f>F138+14</f>
        <v>40405</v>
      </c>
      <c r="F144" s="9">
        <f>F138+15</f>
        <v>40406</v>
      </c>
      <c r="G144" s="9">
        <f>F138+16</f>
        <v>40407</v>
      </c>
      <c r="H144" s="9">
        <f>F138+17</f>
        <v>40408</v>
      </c>
      <c r="I144" s="9">
        <f>F138+18</f>
        <v>40409</v>
      </c>
      <c r="J144" s="9">
        <f>IF((F138+19)&gt;F151,"",(F138+19))</f>
        <v>40410</v>
      </c>
      <c r="K144" s="37">
        <f>IF((F138+20)&gt;F151,"",(F138+20))</f>
        <v>40411</v>
      </c>
      <c r="L144" s="93"/>
      <c r="M144" s="21"/>
      <c r="N144" s="21"/>
      <c r="O144" s="21"/>
      <c r="P144" s="21"/>
      <c r="Q144" s="21"/>
      <c r="R144" s="21"/>
      <c r="S144" s="21"/>
    </row>
    <row r="145" spans="1:12" s="15" customFormat="1" ht="99.75" customHeight="1" thickBot="1" thickTop="1">
      <c r="A145" s="7"/>
      <c r="B145" s="7"/>
      <c r="C145" s="7"/>
      <c r="D145" s="93">
        <f t="shared" si="14"/>
        <v>40391</v>
      </c>
      <c r="E145" s="52"/>
      <c r="F145" s="53"/>
      <c r="G145" s="53"/>
      <c r="H145" s="53"/>
      <c r="I145" s="53"/>
      <c r="J145" s="53"/>
      <c r="K145" s="54"/>
      <c r="L145" s="93">
        <f t="shared" si="15"/>
        <v>40391</v>
      </c>
    </row>
    <row r="146" spans="1:19" s="15" customFormat="1" ht="49.5" customHeight="1" thickBot="1" thickTop="1">
      <c r="A146" s="7"/>
      <c r="B146" s="7"/>
      <c r="C146" s="7"/>
      <c r="D146" s="93"/>
      <c r="E146" s="24">
        <f>IF((F138+21)&gt;F151,"",(F138+21))</f>
        <v>40412</v>
      </c>
      <c r="F146" s="9">
        <f>IF((F138+22)&gt;F151,"",(F138+22))</f>
        <v>40413</v>
      </c>
      <c r="G146" s="9">
        <f>IF((F138+23)&gt;F151,"",(F138+23))</f>
        <v>40414</v>
      </c>
      <c r="H146" s="9">
        <f>IF((F138+24)&gt;F151,"",(F138+24))</f>
        <v>40415</v>
      </c>
      <c r="I146" s="9">
        <f>IF((F138+25)&gt;F151,"",(F138+25))</f>
        <v>40416</v>
      </c>
      <c r="J146" s="9">
        <f>IF((F138+26)&gt;F151,"",(F138+26))</f>
        <v>40417</v>
      </c>
      <c r="K146" s="37">
        <f>IF((F138+27)&gt;F151,"",(F138+27))</f>
        <v>40418</v>
      </c>
      <c r="L146" s="93"/>
      <c r="M146" s="21"/>
      <c r="N146" s="21"/>
      <c r="O146" s="21"/>
      <c r="P146" s="21"/>
      <c r="Q146" s="21"/>
      <c r="R146" s="21"/>
      <c r="S146" s="21"/>
    </row>
    <row r="147" spans="1:12" s="15" customFormat="1" ht="99.75" customHeight="1" thickBot="1" thickTop="1">
      <c r="A147" s="7"/>
      <c r="B147" s="7"/>
      <c r="C147" s="7"/>
      <c r="D147" s="93">
        <f t="shared" si="14"/>
        <v>40391</v>
      </c>
      <c r="E147" s="48"/>
      <c r="F147" s="49"/>
      <c r="G147" s="49"/>
      <c r="H147" s="48"/>
      <c r="I147" s="49"/>
      <c r="J147" s="49"/>
      <c r="K147" s="48"/>
      <c r="L147" s="93">
        <f t="shared" si="15"/>
        <v>40391</v>
      </c>
    </row>
    <row r="148" spans="1:19" s="15" customFormat="1" ht="49.5" customHeight="1" thickBot="1" thickTop="1">
      <c r="A148" s="7"/>
      <c r="B148" s="7"/>
      <c r="C148" s="7"/>
      <c r="D148" s="93"/>
      <c r="E148" s="24">
        <f>IF((F138+28)&gt;F151,"",(F138+28))</f>
        <v>40419</v>
      </c>
      <c r="F148" s="9">
        <f>IF((F138+29)&gt;F151,"",(F138+29))</f>
        <v>40420</v>
      </c>
      <c r="G148" s="9">
        <f>IF((F138+30)&gt;F151,"",(F138+30))</f>
        <v>40421</v>
      </c>
      <c r="H148" s="9">
        <f>IF((F138+31)&gt;F151,"",(F138+31))</f>
      </c>
      <c r="I148" s="9">
        <f>IF((F138+32)&gt;F151,"",(F138+32))</f>
      </c>
      <c r="J148" s="9">
        <f>IF((F138+33)&gt;F151,"",(F138+33))</f>
      </c>
      <c r="K148" s="37">
        <f>IF((F138+34)&gt;F151,"",(F138+34))</f>
      </c>
      <c r="L148" s="93"/>
      <c r="M148" s="21"/>
      <c r="N148" s="21"/>
      <c r="O148" s="21"/>
      <c r="P148" s="21"/>
      <c r="Q148" s="21"/>
      <c r="R148" s="21"/>
      <c r="S148" s="21"/>
    </row>
    <row r="149" spans="1:12" s="15" customFormat="1" ht="99.75" customHeight="1" thickBot="1" thickTop="1">
      <c r="A149" s="7"/>
      <c r="B149" s="7"/>
      <c r="C149" s="7"/>
      <c r="D149" s="93">
        <f t="shared" si="14"/>
        <v>40391</v>
      </c>
      <c r="E149" s="48"/>
      <c r="F149" s="49"/>
      <c r="G149" s="49"/>
      <c r="H149" s="48"/>
      <c r="I149" s="49"/>
      <c r="J149" s="49"/>
      <c r="K149" s="48"/>
      <c r="L149" s="93">
        <f t="shared" si="15"/>
        <v>40391</v>
      </c>
    </row>
    <row r="150" spans="1:19" s="15" customFormat="1" ht="49.5" customHeight="1" thickBot="1" thickTop="1">
      <c r="A150" s="7"/>
      <c r="B150" s="7"/>
      <c r="C150" s="7"/>
      <c r="D150" s="93"/>
      <c r="E150" s="24">
        <f>IF((F138+35)&gt;F151,"",(F138+35))</f>
      </c>
      <c r="F150" s="9">
        <f>IF((F138+36)&gt;F151,"",(F138+36))</f>
      </c>
      <c r="G150" s="9">
        <f>IF((F138+37)&gt;F151,"",(F138+37))</f>
      </c>
      <c r="H150" s="9">
        <f>IF((F138+38)&gt;F151,"",(F138+38))</f>
      </c>
      <c r="I150" s="9">
        <f>IF((F138+39)&gt;F151,"",(F138+39))</f>
      </c>
      <c r="J150" s="9">
        <f>IF((F138+40)&gt;F151,"",(F138+40))</f>
      </c>
      <c r="K150" s="37">
        <f>IF((F138+41)&gt;F151,"",(F138+41))</f>
      </c>
      <c r="L150" s="93"/>
      <c r="M150" s="21"/>
      <c r="N150" s="21"/>
      <c r="O150" s="21"/>
      <c r="P150" s="21"/>
      <c r="Q150" s="21"/>
      <c r="R150" s="21"/>
      <c r="S150" s="21"/>
    </row>
    <row r="151" spans="1:19" s="15" customFormat="1" ht="49.5" customHeight="1" hidden="1" thickBot="1" thickTop="1">
      <c r="A151" s="7"/>
      <c r="B151" s="7"/>
      <c r="C151" s="7"/>
      <c r="D151" s="28"/>
      <c r="E151" s="55"/>
      <c r="F151" s="105">
        <f>DATE(YEAR(F137),MONTH(F137)+1,0)</f>
        <v>40421</v>
      </c>
      <c r="G151" s="106"/>
      <c r="H151" s="106"/>
      <c r="I151" s="106"/>
      <c r="J151" s="106"/>
      <c r="K151" s="56"/>
      <c r="L151" s="40"/>
      <c r="M151" s="17"/>
      <c r="N151" s="17"/>
      <c r="O151" s="17"/>
      <c r="P151" s="17"/>
      <c r="Q151" s="17"/>
      <c r="R151" s="17"/>
      <c r="S151" s="17"/>
    </row>
    <row r="152" spans="1:12" s="15" customFormat="1" ht="49.5" customHeight="1" hidden="1" thickBot="1" thickTop="1">
      <c r="A152" s="7"/>
      <c r="B152" s="7"/>
      <c r="C152" s="7"/>
      <c r="D152" s="28"/>
      <c r="E152" s="57"/>
      <c r="F152" s="58"/>
      <c r="G152" s="107">
        <f>F151+1</f>
        <v>40422</v>
      </c>
      <c r="H152" s="108"/>
      <c r="I152" s="108"/>
      <c r="J152" s="58"/>
      <c r="K152" s="58"/>
      <c r="L152" s="39"/>
    </row>
    <row r="153" spans="1:19" s="15" customFormat="1" ht="49.5" customHeight="1" hidden="1" thickTop="1">
      <c r="A153" s="7"/>
      <c r="B153" s="7"/>
      <c r="C153" s="7"/>
      <c r="D153" s="28"/>
      <c r="E153" s="59"/>
      <c r="F153" s="103">
        <f>((ROUNDDOWN((F154/7),0)))*(7)+1</f>
        <v>40419</v>
      </c>
      <c r="G153" s="103"/>
      <c r="H153" s="103"/>
      <c r="I153" s="103"/>
      <c r="J153" s="103"/>
      <c r="K153" s="60"/>
      <c r="L153" s="40"/>
      <c r="M153" s="17"/>
      <c r="N153" s="17"/>
      <c r="O153" s="17"/>
      <c r="P153" s="17"/>
      <c r="Q153" s="17"/>
      <c r="R153" s="17"/>
      <c r="S153" s="17"/>
    </row>
    <row r="154" spans="1:19" s="15" customFormat="1" ht="33" customHeight="1" thickBot="1" thickTop="1">
      <c r="A154" s="7"/>
      <c r="B154" s="7"/>
      <c r="C154" s="7"/>
      <c r="D154" s="28"/>
      <c r="E154" s="61"/>
      <c r="F154" s="104">
        <f>DATE(YEAR(G152),MONTH(G152)+0,0)+1</f>
        <v>40422</v>
      </c>
      <c r="G154" s="104"/>
      <c r="H154" s="104"/>
      <c r="I154" s="104"/>
      <c r="J154" s="104"/>
      <c r="K154" s="51"/>
      <c r="L154" s="41"/>
      <c r="M154" s="8"/>
      <c r="N154" s="8"/>
      <c r="O154" s="8"/>
      <c r="P154" s="8"/>
      <c r="Q154" s="8"/>
      <c r="R154" s="8"/>
      <c r="S154" s="8"/>
    </row>
    <row r="155" spans="1:19" s="15" customFormat="1" ht="49.5" customHeight="1" hidden="1" thickBot="1">
      <c r="A155" s="7"/>
      <c r="B155" s="7"/>
      <c r="C155" s="7"/>
      <c r="D155" s="28"/>
      <c r="E155" s="62"/>
      <c r="F155" s="85">
        <f>(ROUNDDOWN((F154/7),0))*7+1</f>
        <v>40419</v>
      </c>
      <c r="G155" s="85"/>
      <c r="H155" s="85"/>
      <c r="I155" s="85"/>
      <c r="J155" s="85"/>
      <c r="K155" s="62"/>
      <c r="L155" s="40"/>
      <c r="M155" s="17"/>
      <c r="N155" s="17"/>
      <c r="O155" s="17"/>
      <c r="P155" s="17"/>
      <c r="Q155" s="17"/>
      <c r="R155" s="17"/>
      <c r="S155" s="17"/>
    </row>
    <row r="156" spans="1:19" s="15" customFormat="1" ht="99.75" customHeight="1" thickBot="1" thickTop="1">
      <c r="A156" s="7"/>
      <c r="B156" s="7"/>
      <c r="C156" s="7"/>
      <c r="D156" s="93">
        <f aca="true" t="shared" si="16" ref="D156:D166">$F$154</f>
        <v>40422</v>
      </c>
      <c r="E156" s="48"/>
      <c r="F156" s="49"/>
      <c r="G156" s="49"/>
      <c r="H156" s="48"/>
      <c r="I156" s="49"/>
      <c r="J156" s="49"/>
      <c r="K156" s="48"/>
      <c r="L156" s="93">
        <f aca="true" t="shared" si="17" ref="L156:L166">$F$154</f>
        <v>40422</v>
      </c>
      <c r="M156" s="22"/>
      <c r="N156" s="22"/>
      <c r="O156" s="22"/>
      <c r="P156" s="22"/>
      <c r="Q156" s="22"/>
      <c r="R156" s="22"/>
      <c r="S156" s="22"/>
    </row>
    <row r="157" spans="1:19" s="15" customFormat="1" ht="49.5" customHeight="1" thickBot="1" thickTop="1">
      <c r="A157" s="7"/>
      <c r="B157" s="7"/>
      <c r="C157" s="7"/>
      <c r="D157" s="93"/>
      <c r="E157" s="63">
        <f>IF((F155)&lt;F154,"",(F155))</f>
      </c>
      <c r="F157" s="64">
        <f>IF((F155+1)&lt;F154,"",(F155+1))</f>
      </c>
      <c r="G157" s="64">
        <f>IF((F155+2)&lt;F154,"",(F155+2))</f>
      </c>
      <c r="H157" s="64">
        <f>IF((F155+3)&lt;F154,"",(F155+3))</f>
        <v>40422</v>
      </c>
      <c r="I157" s="64">
        <f>IF((F155+4)&lt;F154,"",(F155+4))</f>
        <v>40423</v>
      </c>
      <c r="J157" s="64">
        <f>IF((F155+5)&lt;F154,"",(F155+5))</f>
        <v>40424</v>
      </c>
      <c r="K157" s="65">
        <f>IF((F155+6)&lt;F154,"",(F155+6))</f>
        <v>40425</v>
      </c>
      <c r="L157" s="93"/>
      <c r="M157" s="21"/>
      <c r="N157" s="21"/>
      <c r="O157" s="21"/>
      <c r="P157" s="21"/>
      <c r="Q157" s="21"/>
      <c r="R157" s="21"/>
      <c r="S157" s="21"/>
    </row>
    <row r="158" spans="1:12" s="15" customFormat="1" ht="99.75" customHeight="1" thickBot="1" thickTop="1">
      <c r="A158" s="7"/>
      <c r="B158" s="7"/>
      <c r="C158" s="7"/>
      <c r="D158" s="93">
        <f t="shared" si="16"/>
        <v>40422</v>
      </c>
      <c r="E158" s="48"/>
      <c r="F158" s="49"/>
      <c r="G158" s="49"/>
      <c r="H158" s="48"/>
      <c r="I158" s="49"/>
      <c r="J158" s="49"/>
      <c r="K158" s="48"/>
      <c r="L158" s="93">
        <f t="shared" si="17"/>
        <v>40422</v>
      </c>
    </row>
    <row r="159" spans="1:19" s="15" customFormat="1" ht="49.5" customHeight="1" thickBot="1" thickTop="1">
      <c r="A159" s="7"/>
      <c r="B159" s="7"/>
      <c r="C159" s="7"/>
      <c r="D159" s="93"/>
      <c r="E159" s="24">
        <f>IF((F155+7)&lt;F154,"",(F155+7))</f>
        <v>40426</v>
      </c>
      <c r="F159" s="9">
        <f>IF((F155+8)&lt;F154,"",(F155+8))</f>
        <v>40427</v>
      </c>
      <c r="G159" s="9">
        <f>IF((F155+9)&lt;F154,"",(F155+9))</f>
        <v>40428</v>
      </c>
      <c r="H159" s="9">
        <f>IF((F155+10)&lt;F154,"",(F155+10))</f>
        <v>40429</v>
      </c>
      <c r="I159" s="9">
        <f>IF((F155+11)&lt;F154,"",(F155+11))</f>
        <v>40430</v>
      </c>
      <c r="J159" s="9">
        <f>IF((F155+12)&lt;F154,"",(F155+12))</f>
        <v>40431</v>
      </c>
      <c r="K159" s="37">
        <f>IF((F155+13)&lt;F154,"",(F155+13))</f>
        <v>40432</v>
      </c>
      <c r="L159" s="93"/>
      <c r="M159" s="21"/>
      <c r="N159" s="21"/>
      <c r="O159" s="21"/>
      <c r="P159" s="21"/>
      <c r="Q159" s="21"/>
      <c r="R159" s="21"/>
      <c r="S159" s="21"/>
    </row>
    <row r="160" spans="1:12" s="15" customFormat="1" ht="99.75" customHeight="1" thickBot="1" thickTop="1">
      <c r="A160" s="7"/>
      <c r="B160" s="7"/>
      <c r="C160" s="7"/>
      <c r="D160" s="93">
        <f t="shared" si="16"/>
        <v>40422</v>
      </c>
      <c r="E160" s="48"/>
      <c r="F160" s="49"/>
      <c r="G160" s="49"/>
      <c r="H160" s="48"/>
      <c r="I160" s="49"/>
      <c r="J160" s="49"/>
      <c r="K160" s="48"/>
      <c r="L160" s="93">
        <f t="shared" si="17"/>
        <v>40422</v>
      </c>
    </row>
    <row r="161" spans="1:19" s="15" customFormat="1" ht="49.5" customHeight="1" thickBot="1" thickTop="1">
      <c r="A161" s="7"/>
      <c r="B161" s="7"/>
      <c r="C161" s="7"/>
      <c r="D161" s="93"/>
      <c r="E161" s="24">
        <f>F155+14</f>
        <v>40433</v>
      </c>
      <c r="F161" s="9">
        <f>F155+15</f>
        <v>40434</v>
      </c>
      <c r="G161" s="9">
        <f>F155+16</f>
        <v>40435</v>
      </c>
      <c r="H161" s="9">
        <f>F155+17</f>
        <v>40436</v>
      </c>
      <c r="I161" s="9">
        <f>F155+18</f>
        <v>40437</v>
      </c>
      <c r="J161" s="9">
        <f>IF((F155+19)&gt;F168,"",(F155+19))</f>
        <v>40438</v>
      </c>
      <c r="K161" s="37">
        <f>IF((F155+20)&gt;F168,"",(F155+20))</f>
        <v>40439</v>
      </c>
      <c r="L161" s="93"/>
      <c r="M161" s="21"/>
      <c r="N161" s="21"/>
      <c r="O161" s="21"/>
      <c r="P161" s="21"/>
      <c r="Q161" s="21"/>
      <c r="R161" s="21"/>
      <c r="S161" s="21"/>
    </row>
    <row r="162" spans="1:12" s="15" customFormat="1" ht="99.75" customHeight="1" thickBot="1" thickTop="1">
      <c r="A162" s="7"/>
      <c r="B162" s="7"/>
      <c r="C162" s="7"/>
      <c r="D162" s="93">
        <f t="shared" si="16"/>
        <v>40422</v>
      </c>
      <c r="E162" s="48"/>
      <c r="F162" s="49"/>
      <c r="G162" s="49"/>
      <c r="H162" s="48"/>
      <c r="I162" s="49"/>
      <c r="J162" s="49"/>
      <c r="K162" s="48"/>
      <c r="L162" s="93">
        <f t="shared" si="17"/>
        <v>40422</v>
      </c>
    </row>
    <row r="163" spans="1:19" s="15" customFormat="1" ht="49.5" customHeight="1" thickBot="1" thickTop="1">
      <c r="A163" s="7"/>
      <c r="B163" s="7"/>
      <c r="C163" s="7"/>
      <c r="D163" s="93"/>
      <c r="E163" s="24">
        <f>IF((F155+21)&gt;F168,"",(F155+21))</f>
        <v>40440</v>
      </c>
      <c r="F163" s="9">
        <f>IF((F155+22)&gt;F168,"",(F155+22))</f>
        <v>40441</v>
      </c>
      <c r="G163" s="9">
        <f>IF((F155+23)&gt;F168,"",(F155+23))</f>
        <v>40442</v>
      </c>
      <c r="H163" s="9">
        <f>IF((F155+24)&gt;F168,"",(F155+24))</f>
        <v>40443</v>
      </c>
      <c r="I163" s="9">
        <f>IF((F155+25)&gt;F168,"",(F155+25))</f>
        <v>40444</v>
      </c>
      <c r="J163" s="9">
        <f>IF((F155+26)&gt;F168,"",(F155+26))</f>
        <v>40445</v>
      </c>
      <c r="K163" s="37">
        <f>IF((F155+27)&gt;F168,"",(F155+27))</f>
        <v>40446</v>
      </c>
      <c r="L163" s="93"/>
      <c r="M163" s="21"/>
      <c r="N163" s="21"/>
      <c r="O163" s="21"/>
      <c r="P163" s="21"/>
      <c r="Q163" s="21"/>
      <c r="R163" s="21"/>
      <c r="S163" s="21"/>
    </row>
    <row r="164" spans="1:12" s="15" customFormat="1" ht="99.75" customHeight="1" thickBot="1" thickTop="1">
      <c r="A164" s="7"/>
      <c r="B164" s="7"/>
      <c r="C164" s="7"/>
      <c r="D164" s="93">
        <f t="shared" si="16"/>
        <v>40422</v>
      </c>
      <c r="E164" s="48"/>
      <c r="F164" s="49"/>
      <c r="G164" s="49"/>
      <c r="H164" s="48"/>
      <c r="I164" s="49"/>
      <c r="J164" s="49"/>
      <c r="K164" s="48"/>
      <c r="L164" s="93">
        <f t="shared" si="17"/>
        <v>40422</v>
      </c>
    </row>
    <row r="165" spans="1:19" s="15" customFormat="1" ht="49.5" customHeight="1" thickBot="1" thickTop="1">
      <c r="A165" s="7"/>
      <c r="B165" s="7"/>
      <c r="C165" s="7"/>
      <c r="D165" s="93"/>
      <c r="E165" s="24">
        <f>IF((F155+28)&gt;F168,"",(F155+28))</f>
        <v>40447</v>
      </c>
      <c r="F165" s="9">
        <f>IF((F155+29)&gt;F168,"",(F155+29))</f>
        <v>40448</v>
      </c>
      <c r="G165" s="9">
        <f>IF((F155+30)&gt;F168,"",(F155+30))</f>
        <v>40449</v>
      </c>
      <c r="H165" s="9">
        <f>IF((F155+31)&gt;F168,"",(F155+31))</f>
        <v>40450</v>
      </c>
      <c r="I165" s="9">
        <f>IF((F155+32)&gt;F168,"",(F155+32))</f>
        <v>40451</v>
      </c>
      <c r="J165" s="9">
        <f>IF((F155+33)&gt;F168,"",(F155+33))</f>
      </c>
      <c r="K165" s="37">
        <f>IF((F155+34)&gt;F168,"",(F155+34))</f>
      </c>
      <c r="L165" s="93"/>
      <c r="M165" s="21"/>
      <c r="N165" s="21"/>
      <c r="O165" s="21"/>
      <c r="P165" s="21"/>
      <c r="Q165" s="21"/>
      <c r="R165" s="21"/>
      <c r="S165" s="21"/>
    </row>
    <row r="166" spans="1:12" s="15" customFormat="1" ht="99.75" customHeight="1" thickBot="1" thickTop="1">
      <c r="A166" s="7"/>
      <c r="B166" s="7"/>
      <c r="C166" s="7"/>
      <c r="D166" s="93">
        <f t="shared" si="16"/>
        <v>40422</v>
      </c>
      <c r="E166" s="48"/>
      <c r="F166" s="49"/>
      <c r="G166" s="49"/>
      <c r="H166" s="48"/>
      <c r="I166" s="49"/>
      <c r="J166" s="49"/>
      <c r="K166" s="48"/>
      <c r="L166" s="93">
        <f t="shared" si="17"/>
        <v>40422</v>
      </c>
    </row>
    <row r="167" spans="1:19" s="15" customFormat="1" ht="49.5" customHeight="1" thickBot="1" thickTop="1">
      <c r="A167" s="7"/>
      <c r="B167" s="7"/>
      <c r="C167" s="7"/>
      <c r="D167" s="93"/>
      <c r="E167" s="24">
        <f>IF((F155+35)&gt;F168,"",(F155+35))</f>
      </c>
      <c r="F167" s="9">
        <f>IF((F155+36)&gt;F168,"",(F155+36))</f>
      </c>
      <c r="G167" s="9">
        <f>IF((F155+37)&gt;F168,"",(F155+37))</f>
      </c>
      <c r="H167" s="9">
        <f>IF((F155+38)&gt;F168,"",(F155+38))</f>
      </c>
      <c r="I167" s="9">
        <f>IF((F155+39)&gt;F168,"",(F155+39))</f>
      </c>
      <c r="J167" s="9">
        <f>IF((F155+40)&gt;F168,"",(F155+40))</f>
      </c>
      <c r="K167" s="37">
        <f>IF((F155+41)&gt;F168,"",(F155+41))</f>
      </c>
      <c r="L167" s="93"/>
      <c r="M167" s="21"/>
      <c r="N167" s="21"/>
      <c r="O167" s="21"/>
      <c r="P167" s="21"/>
      <c r="Q167" s="21"/>
      <c r="R167" s="21"/>
      <c r="S167" s="21"/>
    </row>
    <row r="168" spans="1:19" s="15" customFormat="1" ht="49.5" customHeight="1" hidden="1" thickBot="1" thickTop="1">
      <c r="A168" s="7"/>
      <c r="B168" s="7"/>
      <c r="C168" s="7"/>
      <c r="D168" s="28"/>
      <c r="E168" s="55"/>
      <c r="F168" s="105">
        <f>DATE(YEAR(F154),MONTH(F154)+1,0)</f>
        <v>40451</v>
      </c>
      <c r="G168" s="106"/>
      <c r="H168" s="106"/>
      <c r="I168" s="106"/>
      <c r="J168" s="106"/>
      <c r="K168" s="56"/>
      <c r="L168" s="40"/>
      <c r="M168" s="17"/>
      <c r="N168" s="17"/>
      <c r="O168" s="17"/>
      <c r="P168" s="17"/>
      <c r="Q168" s="17"/>
      <c r="R168" s="17"/>
      <c r="S168" s="17"/>
    </row>
    <row r="169" spans="1:12" s="15" customFormat="1" ht="49.5" customHeight="1" hidden="1" thickBot="1" thickTop="1">
      <c r="A169" s="7"/>
      <c r="B169" s="7"/>
      <c r="C169" s="7"/>
      <c r="D169" s="28"/>
      <c r="E169" s="57"/>
      <c r="F169" s="58"/>
      <c r="G169" s="107">
        <f>F168+1</f>
        <v>40452</v>
      </c>
      <c r="H169" s="108"/>
      <c r="I169" s="108"/>
      <c r="J169" s="58"/>
      <c r="K169" s="58"/>
      <c r="L169" s="39"/>
    </row>
    <row r="170" spans="1:19" s="15" customFormat="1" ht="49.5" customHeight="1" hidden="1" thickTop="1">
      <c r="A170" s="7"/>
      <c r="B170" s="7"/>
      <c r="C170" s="7"/>
      <c r="D170" s="28"/>
      <c r="E170" s="59"/>
      <c r="F170" s="103">
        <f>((ROUNDDOWN((F171/7),0)))*(7)+1</f>
        <v>40447</v>
      </c>
      <c r="G170" s="103"/>
      <c r="H170" s="103"/>
      <c r="I170" s="103"/>
      <c r="J170" s="103"/>
      <c r="K170" s="60"/>
      <c r="L170" s="40"/>
      <c r="M170" s="17"/>
      <c r="N170" s="17"/>
      <c r="O170" s="17"/>
      <c r="P170" s="17"/>
      <c r="Q170" s="17"/>
      <c r="R170" s="17"/>
      <c r="S170" s="17"/>
    </row>
    <row r="171" spans="1:19" s="15" customFormat="1" ht="33" customHeight="1" thickBot="1" thickTop="1">
      <c r="A171" s="7"/>
      <c r="B171" s="7"/>
      <c r="C171" s="7"/>
      <c r="D171" s="28"/>
      <c r="E171" s="61"/>
      <c r="F171" s="104">
        <f>DATE(YEAR(G169),MONTH(G169)+0,0)+1</f>
        <v>40452</v>
      </c>
      <c r="G171" s="104"/>
      <c r="H171" s="104"/>
      <c r="I171" s="104"/>
      <c r="J171" s="104"/>
      <c r="K171" s="51"/>
      <c r="L171" s="41"/>
      <c r="M171" s="8"/>
      <c r="N171" s="8"/>
      <c r="O171" s="8"/>
      <c r="P171" s="8"/>
      <c r="Q171" s="8"/>
      <c r="R171" s="8"/>
      <c r="S171" s="8"/>
    </row>
    <row r="172" spans="1:19" s="15" customFormat="1" ht="49.5" customHeight="1" hidden="1" thickBot="1">
      <c r="A172" s="7"/>
      <c r="B172" s="7"/>
      <c r="C172" s="7"/>
      <c r="D172" s="28"/>
      <c r="E172" s="62"/>
      <c r="F172" s="85">
        <f>(ROUNDDOWN((F171/7),0))*7+1</f>
        <v>40447</v>
      </c>
      <c r="G172" s="85"/>
      <c r="H172" s="85"/>
      <c r="I172" s="85"/>
      <c r="J172" s="85"/>
      <c r="K172" s="62"/>
      <c r="L172" s="40"/>
      <c r="M172" s="17"/>
      <c r="N172" s="17"/>
      <c r="O172" s="17"/>
      <c r="P172" s="17"/>
      <c r="Q172" s="17"/>
      <c r="R172" s="17"/>
      <c r="S172" s="17"/>
    </row>
    <row r="173" spans="1:19" s="15" customFormat="1" ht="99.75" customHeight="1" thickBot="1" thickTop="1">
      <c r="A173" s="7"/>
      <c r="B173" s="7"/>
      <c r="C173" s="7"/>
      <c r="D173" s="93">
        <f aca="true" t="shared" si="18" ref="D173:D183">$F$171</f>
        <v>40452</v>
      </c>
      <c r="E173" s="48"/>
      <c r="F173" s="49"/>
      <c r="G173" s="49"/>
      <c r="H173" s="48"/>
      <c r="I173" s="49"/>
      <c r="J173" s="49"/>
      <c r="K173" s="48"/>
      <c r="L173" s="93">
        <f aca="true" t="shared" si="19" ref="L173:L183">$F$171</f>
        <v>40452</v>
      </c>
      <c r="M173" s="22"/>
      <c r="N173" s="22"/>
      <c r="O173" s="22"/>
      <c r="P173" s="22"/>
      <c r="Q173" s="22"/>
      <c r="R173" s="22"/>
      <c r="S173" s="22"/>
    </row>
    <row r="174" spans="1:19" s="15" customFormat="1" ht="49.5" customHeight="1" thickBot="1" thickTop="1">
      <c r="A174" s="7"/>
      <c r="B174" s="7"/>
      <c r="C174" s="7"/>
      <c r="D174" s="93"/>
      <c r="E174" s="63">
        <f>IF((F172)&lt;F171,"",(F172))</f>
      </c>
      <c r="F174" s="64">
        <f>IF((F172+1)&lt;F171,"",(F172+1))</f>
      </c>
      <c r="G174" s="64">
        <f>IF((F172+2)&lt;F171,"",(F172+2))</f>
      </c>
      <c r="H174" s="64">
        <f>IF((F172+3)&lt;F171,"",(F172+3))</f>
      </c>
      <c r="I174" s="64">
        <f>IF((F172+4)&lt;F171,"",(F172+4))</f>
      </c>
      <c r="J174" s="64">
        <f>IF((F172+5)&lt;F171,"",(F172+5))</f>
        <v>40452</v>
      </c>
      <c r="K174" s="65">
        <f>IF((F172+6)&lt;F171,"",(F172+6))</f>
        <v>40453</v>
      </c>
      <c r="L174" s="93"/>
      <c r="M174" s="21"/>
      <c r="N174" s="21"/>
      <c r="O174" s="21"/>
      <c r="P174" s="21"/>
      <c r="Q174" s="21"/>
      <c r="R174" s="21"/>
      <c r="S174" s="21"/>
    </row>
    <row r="175" spans="1:12" s="15" customFormat="1" ht="99.75" customHeight="1" thickBot="1" thickTop="1">
      <c r="A175" s="7"/>
      <c r="B175" s="7"/>
      <c r="C175" s="7"/>
      <c r="D175" s="93">
        <f t="shared" si="18"/>
        <v>40452</v>
      </c>
      <c r="E175" s="48"/>
      <c r="F175" s="49"/>
      <c r="G175" s="49"/>
      <c r="H175" s="48"/>
      <c r="I175" s="49"/>
      <c r="J175" s="49"/>
      <c r="K175" s="48"/>
      <c r="L175" s="93">
        <f t="shared" si="19"/>
        <v>40452</v>
      </c>
    </row>
    <row r="176" spans="1:19" s="15" customFormat="1" ht="49.5" customHeight="1" thickBot="1" thickTop="1">
      <c r="A176" s="7"/>
      <c r="B176" s="7"/>
      <c r="C176" s="7"/>
      <c r="D176" s="93"/>
      <c r="E176" s="24">
        <f>IF((F172+7)&lt;F171,"",(F172+7))</f>
        <v>40454</v>
      </c>
      <c r="F176" s="9">
        <f>IF((F172+8)&lt;F171,"",(F172+8))</f>
        <v>40455</v>
      </c>
      <c r="G176" s="9">
        <f>IF((F172+9)&lt;F171,"",(F172+9))</f>
        <v>40456</v>
      </c>
      <c r="H176" s="9">
        <f>IF((F172+10)&lt;F171,"",(F172+10))</f>
        <v>40457</v>
      </c>
      <c r="I176" s="9">
        <f>IF((F172+11)&lt;F171,"",(F172+11))</f>
        <v>40458</v>
      </c>
      <c r="J176" s="9">
        <f>IF((F172+12)&lt;F171,"",(F172+12))</f>
        <v>40459</v>
      </c>
      <c r="K176" s="37">
        <f>IF((F172+13)&lt;F171,"",(F172+13))</f>
        <v>40460</v>
      </c>
      <c r="L176" s="93"/>
      <c r="M176" s="21"/>
      <c r="N176" s="21"/>
      <c r="O176" s="21"/>
      <c r="P176" s="21"/>
      <c r="Q176" s="21"/>
      <c r="R176" s="21"/>
      <c r="S176" s="21"/>
    </row>
    <row r="177" spans="1:12" s="15" customFormat="1" ht="99.75" customHeight="1" thickBot="1" thickTop="1">
      <c r="A177" s="7"/>
      <c r="B177" s="7"/>
      <c r="C177" s="7"/>
      <c r="D177" s="93">
        <f t="shared" si="18"/>
        <v>40452</v>
      </c>
      <c r="E177" s="48"/>
      <c r="F177" s="49"/>
      <c r="G177" s="49"/>
      <c r="H177" s="48"/>
      <c r="I177" s="49"/>
      <c r="J177" s="49"/>
      <c r="K177" s="48"/>
      <c r="L177" s="93">
        <f t="shared" si="19"/>
        <v>40452</v>
      </c>
    </row>
    <row r="178" spans="1:19" s="15" customFormat="1" ht="49.5" customHeight="1" thickBot="1" thickTop="1">
      <c r="A178" s="7"/>
      <c r="B178" s="7"/>
      <c r="C178" s="7"/>
      <c r="D178" s="93"/>
      <c r="E178" s="24">
        <f>F172+14</f>
        <v>40461</v>
      </c>
      <c r="F178" s="9">
        <f>F172+15</f>
        <v>40462</v>
      </c>
      <c r="G178" s="9">
        <f>F172+16</f>
        <v>40463</v>
      </c>
      <c r="H178" s="9">
        <f>F172+17</f>
        <v>40464</v>
      </c>
      <c r="I178" s="9">
        <f>F172+18</f>
        <v>40465</v>
      </c>
      <c r="J178" s="9">
        <f>IF((F172+19)&gt;F185,"",(F172+19))</f>
        <v>40466</v>
      </c>
      <c r="K178" s="37">
        <f>IF((F172+20)&gt;F185,"",(F172+20))</f>
        <v>40467</v>
      </c>
      <c r="L178" s="93"/>
      <c r="M178" s="21"/>
      <c r="N178" s="21"/>
      <c r="O178" s="21"/>
      <c r="P178" s="21"/>
      <c r="Q178" s="21"/>
      <c r="R178" s="21"/>
      <c r="S178" s="21"/>
    </row>
    <row r="179" spans="1:12" s="15" customFormat="1" ht="99.75" customHeight="1" thickBot="1" thickTop="1">
      <c r="A179" s="7"/>
      <c r="B179" s="7"/>
      <c r="C179" s="7"/>
      <c r="D179" s="93">
        <f t="shared" si="18"/>
        <v>40452</v>
      </c>
      <c r="E179" s="48"/>
      <c r="F179" s="49"/>
      <c r="G179" s="49"/>
      <c r="H179" s="48"/>
      <c r="I179" s="49"/>
      <c r="J179" s="49"/>
      <c r="K179" s="48"/>
      <c r="L179" s="93">
        <f t="shared" si="19"/>
        <v>40452</v>
      </c>
    </row>
    <row r="180" spans="1:19" s="15" customFormat="1" ht="49.5" customHeight="1" thickBot="1" thickTop="1">
      <c r="A180" s="7"/>
      <c r="B180" s="7"/>
      <c r="C180" s="7"/>
      <c r="D180" s="93"/>
      <c r="E180" s="24">
        <f>IF((F172+21)&gt;F185,"",(F172+21))</f>
        <v>40468</v>
      </c>
      <c r="F180" s="9">
        <f>IF((F172+22)&gt;F185,"",(F172+22))</f>
        <v>40469</v>
      </c>
      <c r="G180" s="9">
        <f>IF((F172+23)&gt;F185,"",(F172+23))</f>
        <v>40470</v>
      </c>
      <c r="H180" s="9">
        <f>IF((F172+24)&gt;F185,"",(F172+24))</f>
        <v>40471</v>
      </c>
      <c r="I180" s="9">
        <f>IF((F172+25)&gt;F185,"",(F172+25))</f>
        <v>40472</v>
      </c>
      <c r="J180" s="9">
        <f>IF((F172+26)&gt;F185,"",(F172+26))</f>
        <v>40473</v>
      </c>
      <c r="K180" s="37">
        <f>IF((F172+27)&gt;F185,"",(F172+27))</f>
        <v>40474</v>
      </c>
      <c r="L180" s="93"/>
      <c r="M180" s="21"/>
      <c r="N180" s="21"/>
      <c r="O180" s="21"/>
      <c r="P180" s="21"/>
      <c r="Q180" s="21"/>
      <c r="R180" s="21"/>
      <c r="S180" s="21"/>
    </row>
    <row r="181" spans="1:12" s="15" customFormat="1" ht="99.75" customHeight="1" thickBot="1" thickTop="1">
      <c r="A181" s="7"/>
      <c r="B181" s="7"/>
      <c r="C181" s="7"/>
      <c r="D181" s="93">
        <f t="shared" si="18"/>
        <v>40452</v>
      </c>
      <c r="E181" s="48"/>
      <c r="F181" s="49"/>
      <c r="G181" s="49"/>
      <c r="H181" s="48"/>
      <c r="I181" s="49"/>
      <c r="J181" s="49"/>
      <c r="K181" s="48"/>
      <c r="L181" s="93">
        <f t="shared" si="19"/>
        <v>40452</v>
      </c>
    </row>
    <row r="182" spans="1:19" s="15" customFormat="1" ht="49.5" customHeight="1" thickBot="1" thickTop="1">
      <c r="A182" s="7"/>
      <c r="B182" s="7"/>
      <c r="C182" s="7"/>
      <c r="D182" s="93"/>
      <c r="E182" s="24">
        <f>IF((F172+28)&gt;F185,"",(F172+28))</f>
        <v>40475</v>
      </c>
      <c r="F182" s="9">
        <f>IF((F172+29)&gt;F185,"",(F172+29))</f>
        <v>40476</v>
      </c>
      <c r="G182" s="9">
        <f>IF((F172+30)&gt;F185,"",(F172+30))</f>
        <v>40477</v>
      </c>
      <c r="H182" s="9">
        <f>IF((F172+31)&gt;F185,"",(F172+31))</f>
        <v>40478</v>
      </c>
      <c r="I182" s="9">
        <f>IF((F172+32)&gt;F185,"",(F172+32))</f>
        <v>40479</v>
      </c>
      <c r="J182" s="9">
        <f>IF((F172+33)&gt;F185,"",(F172+33))</f>
        <v>40480</v>
      </c>
      <c r="K182" s="37">
        <f>IF((F172+34)&gt;F185,"",(F172+34))</f>
        <v>40481</v>
      </c>
      <c r="L182" s="93"/>
      <c r="M182" s="21"/>
      <c r="N182" s="21"/>
      <c r="O182" s="21"/>
      <c r="P182" s="21"/>
      <c r="Q182" s="21"/>
      <c r="R182" s="21"/>
      <c r="S182" s="21"/>
    </row>
    <row r="183" spans="1:12" s="15" customFormat="1" ht="99.75" customHeight="1" thickBot="1" thickTop="1">
      <c r="A183" s="7"/>
      <c r="B183" s="7"/>
      <c r="C183" s="7"/>
      <c r="D183" s="93">
        <f t="shared" si="18"/>
        <v>40452</v>
      </c>
      <c r="E183" s="48"/>
      <c r="F183" s="49"/>
      <c r="G183" s="49"/>
      <c r="H183" s="48"/>
      <c r="I183" s="49"/>
      <c r="J183" s="49"/>
      <c r="K183" s="48"/>
      <c r="L183" s="93">
        <f t="shared" si="19"/>
        <v>40452</v>
      </c>
    </row>
    <row r="184" spans="1:19" s="15" customFormat="1" ht="49.5" customHeight="1" thickBot="1" thickTop="1">
      <c r="A184" s="7"/>
      <c r="B184" s="7"/>
      <c r="C184" s="7"/>
      <c r="D184" s="93"/>
      <c r="E184" s="24">
        <f>IF((F172+35)&gt;F185,"",(F172+35))</f>
        <v>40482</v>
      </c>
      <c r="F184" s="9">
        <f>IF((F172+36)&gt;F185,"",(F172+36))</f>
      </c>
      <c r="G184" s="9">
        <f>IF((F172+37)&gt;F185,"",(F172+37))</f>
      </c>
      <c r="H184" s="9">
        <f>IF((F172+38)&gt;F185,"",(F172+38))</f>
      </c>
      <c r="I184" s="9">
        <f>IF((F172+39)&gt;F185,"",(F172+39))</f>
      </c>
      <c r="J184" s="9">
        <f>IF((F172+40)&gt;F185,"",(F172+40))</f>
      </c>
      <c r="K184" s="37">
        <f>IF((F172+41)&gt;F185,"",(F172+41))</f>
      </c>
      <c r="L184" s="93"/>
      <c r="M184" s="21"/>
      <c r="N184" s="21"/>
      <c r="O184" s="21"/>
      <c r="P184" s="21"/>
      <c r="Q184" s="21"/>
      <c r="R184" s="21"/>
      <c r="S184" s="21"/>
    </row>
    <row r="185" spans="1:19" s="15" customFormat="1" ht="49.5" customHeight="1" hidden="1" thickBot="1" thickTop="1">
      <c r="A185" s="7"/>
      <c r="B185" s="7"/>
      <c r="C185" s="7"/>
      <c r="D185" s="28"/>
      <c r="E185" s="55"/>
      <c r="F185" s="105">
        <f>DATE(YEAR(F171),MONTH(F171)+1,0)</f>
        <v>40482</v>
      </c>
      <c r="G185" s="106"/>
      <c r="H185" s="106"/>
      <c r="I185" s="106"/>
      <c r="J185" s="106"/>
      <c r="K185" s="56"/>
      <c r="L185" s="40"/>
      <c r="M185" s="17"/>
      <c r="N185" s="17"/>
      <c r="O185" s="17"/>
      <c r="P185" s="17"/>
      <c r="Q185" s="17"/>
      <c r="R185" s="17"/>
      <c r="S185" s="17"/>
    </row>
    <row r="186" spans="1:12" s="15" customFormat="1" ht="49.5" customHeight="1" hidden="1" thickBot="1" thickTop="1">
      <c r="A186" s="7"/>
      <c r="B186" s="7"/>
      <c r="C186" s="7"/>
      <c r="D186" s="28"/>
      <c r="E186" s="57"/>
      <c r="F186" s="58"/>
      <c r="G186" s="107">
        <f>F185+1</f>
        <v>40483</v>
      </c>
      <c r="H186" s="108"/>
      <c r="I186" s="108"/>
      <c r="J186" s="58"/>
      <c r="K186" s="58"/>
      <c r="L186" s="39"/>
    </row>
    <row r="187" spans="1:19" s="15" customFormat="1" ht="49.5" customHeight="1" hidden="1" thickTop="1">
      <c r="A187" s="7"/>
      <c r="B187" s="7"/>
      <c r="C187" s="7"/>
      <c r="D187" s="28"/>
      <c r="E187" s="59"/>
      <c r="F187" s="103">
        <f>((ROUNDDOWN((F188/7),0)))*(7)+1</f>
        <v>40482</v>
      </c>
      <c r="G187" s="103"/>
      <c r="H187" s="103"/>
      <c r="I187" s="103"/>
      <c r="J187" s="103"/>
      <c r="K187" s="60"/>
      <c r="L187" s="40"/>
      <c r="M187" s="17"/>
      <c r="N187" s="17"/>
      <c r="O187" s="17"/>
      <c r="P187" s="17"/>
      <c r="Q187" s="17"/>
      <c r="R187" s="17"/>
      <c r="S187" s="17"/>
    </row>
    <row r="188" spans="1:19" s="15" customFormat="1" ht="33" customHeight="1" thickBot="1" thickTop="1">
      <c r="A188" s="7"/>
      <c r="B188" s="7"/>
      <c r="C188" s="7"/>
      <c r="D188" s="28"/>
      <c r="E188" s="61"/>
      <c r="F188" s="104">
        <f>DATE(YEAR(G186),MONTH(G186)+0,0)+1</f>
        <v>40483</v>
      </c>
      <c r="G188" s="104"/>
      <c r="H188" s="104"/>
      <c r="I188" s="104"/>
      <c r="J188" s="104"/>
      <c r="K188" s="51"/>
      <c r="L188" s="41"/>
      <c r="M188" s="8"/>
      <c r="N188" s="8"/>
      <c r="O188" s="8"/>
      <c r="P188" s="8"/>
      <c r="Q188" s="8"/>
      <c r="R188" s="8"/>
      <c r="S188" s="8"/>
    </row>
    <row r="189" spans="1:19" s="15" customFormat="1" ht="49.5" customHeight="1" hidden="1" thickBot="1">
      <c r="A189" s="7"/>
      <c r="B189" s="7"/>
      <c r="C189" s="7"/>
      <c r="D189" s="28"/>
      <c r="E189" s="62"/>
      <c r="F189" s="85">
        <f>(ROUNDDOWN((F188/7),0))*7+1</f>
        <v>40482</v>
      </c>
      <c r="G189" s="85"/>
      <c r="H189" s="85"/>
      <c r="I189" s="85"/>
      <c r="J189" s="85"/>
      <c r="K189" s="62"/>
      <c r="L189" s="40"/>
      <c r="M189" s="17"/>
      <c r="N189" s="17"/>
      <c r="O189" s="17"/>
      <c r="P189" s="17"/>
      <c r="Q189" s="17"/>
      <c r="R189" s="17"/>
      <c r="S189" s="17"/>
    </row>
    <row r="190" spans="1:19" s="15" customFormat="1" ht="99.75" customHeight="1" thickBot="1" thickTop="1">
      <c r="A190" s="7"/>
      <c r="B190" s="7"/>
      <c r="C190" s="7"/>
      <c r="D190" s="93">
        <f aca="true" t="shared" si="20" ref="D190:D200">$F$188</f>
        <v>40483</v>
      </c>
      <c r="E190" s="48"/>
      <c r="F190" s="49"/>
      <c r="G190" s="49"/>
      <c r="H190" s="48"/>
      <c r="I190" s="49"/>
      <c r="J190" s="49"/>
      <c r="K190" s="48"/>
      <c r="L190" s="93">
        <f aca="true" t="shared" si="21" ref="L190:L200">$F$188</f>
        <v>40483</v>
      </c>
      <c r="M190" s="22"/>
      <c r="N190" s="22"/>
      <c r="O190" s="22"/>
      <c r="P190" s="22"/>
      <c r="Q190" s="22"/>
      <c r="R190" s="22"/>
      <c r="S190" s="22"/>
    </row>
    <row r="191" spans="1:19" s="15" customFormat="1" ht="49.5" customHeight="1" thickBot="1" thickTop="1">
      <c r="A191" s="7"/>
      <c r="B191" s="7"/>
      <c r="C191" s="7"/>
      <c r="D191" s="93"/>
      <c r="E191" s="63">
        <f>IF((F189)&lt;F188,"",(F189))</f>
      </c>
      <c r="F191" s="64">
        <f>IF((F189+1)&lt;F188,"",(F189+1))</f>
        <v>40483</v>
      </c>
      <c r="G191" s="64">
        <f>IF((F189+2)&lt;F188,"",(F189+2))</f>
        <v>40484</v>
      </c>
      <c r="H191" s="64">
        <f>IF((F189+3)&lt;F188,"",(F189+3))</f>
        <v>40485</v>
      </c>
      <c r="I191" s="64">
        <f>IF((F189+4)&lt;F188,"",(F189+4))</f>
        <v>40486</v>
      </c>
      <c r="J191" s="64">
        <f>IF((F189+5)&lt;F188,"",(F189+5))</f>
        <v>40487</v>
      </c>
      <c r="K191" s="65">
        <f>IF((F189+6)&lt;F188,"",(F189+6))</f>
        <v>40488</v>
      </c>
      <c r="L191" s="93"/>
      <c r="M191" s="21"/>
      <c r="N191" s="21"/>
      <c r="O191" s="21"/>
      <c r="P191" s="21"/>
      <c r="Q191" s="21"/>
      <c r="R191" s="21"/>
      <c r="S191" s="21"/>
    </row>
    <row r="192" spans="1:12" s="15" customFormat="1" ht="99.75" customHeight="1" thickBot="1" thickTop="1">
      <c r="A192" s="7"/>
      <c r="B192" s="7"/>
      <c r="C192" s="7"/>
      <c r="D192" s="93">
        <f t="shared" si="20"/>
        <v>40483</v>
      </c>
      <c r="E192" s="48"/>
      <c r="F192" s="49"/>
      <c r="G192" s="49"/>
      <c r="H192" s="48"/>
      <c r="I192" s="49"/>
      <c r="J192" s="49"/>
      <c r="K192" s="48"/>
      <c r="L192" s="93">
        <f t="shared" si="21"/>
        <v>40483</v>
      </c>
    </row>
    <row r="193" spans="1:19" s="15" customFormat="1" ht="49.5" customHeight="1" thickBot="1" thickTop="1">
      <c r="A193" s="7"/>
      <c r="B193" s="7"/>
      <c r="C193" s="7"/>
      <c r="D193" s="93"/>
      <c r="E193" s="24">
        <f>IF((F189+7)&lt;F188,"",(F189+7))</f>
        <v>40489</v>
      </c>
      <c r="F193" s="9">
        <f>IF((F189+8)&lt;F188,"",(F189+8))</f>
        <v>40490</v>
      </c>
      <c r="G193" s="9">
        <f>IF((F189+9)&lt;F188,"",(F189+9))</f>
        <v>40491</v>
      </c>
      <c r="H193" s="9">
        <f>IF((F189+10)&lt;F188,"",(F189+10))</f>
        <v>40492</v>
      </c>
      <c r="I193" s="9">
        <f>IF((F189+11)&lt;F188,"",(F189+11))</f>
        <v>40493</v>
      </c>
      <c r="J193" s="9">
        <f>IF((F189+12)&lt;F188,"",(F189+12))</f>
        <v>40494</v>
      </c>
      <c r="K193" s="37">
        <f>IF((F189+13)&lt;F188,"",(F189+13))</f>
        <v>40495</v>
      </c>
      <c r="L193" s="93"/>
      <c r="M193" s="21"/>
      <c r="N193" s="21"/>
      <c r="O193" s="21"/>
      <c r="P193" s="21"/>
      <c r="Q193" s="21"/>
      <c r="R193" s="21"/>
      <c r="S193" s="21"/>
    </row>
    <row r="194" spans="1:12" s="15" customFormat="1" ht="99.75" customHeight="1" thickBot="1" thickTop="1">
      <c r="A194" s="7"/>
      <c r="B194" s="7"/>
      <c r="C194" s="7"/>
      <c r="D194" s="93">
        <f t="shared" si="20"/>
        <v>40483</v>
      </c>
      <c r="E194" s="48"/>
      <c r="F194" s="49"/>
      <c r="G194" s="49"/>
      <c r="H194" s="48"/>
      <c r="I194" s="49"/>
      <c r="J194" s="49"/>
      <c r="K194" s="48"/>
      <c r="L194" s="93">
        <f t="shared" si="21"/>
        <v>40483</v>
      </c>
    </row>
    <row r="195" spans="1:19" s="15" customFormat="1" ht="49.5" customHeight="1" thickBot="1" thickTop="1">
      <c r="A195" s="7"/>
      <c r="B195" s="7"/>
      <c r="C195" s="7"/>
      <c r="D195" s="93"/>
      <c r="E195" s="24">
        <f>F189+14</f>
        <v>40496</v>
      </c>
      <c r="F195" s="9">
        <f>F189+15</f>
        <v>40497</v>
      </c>
      <c r="G195" s="9">
        <f>F189+16</f>
        <v>40498</v>
      </c>
      <c r="H195" s="9">
        <f>F189+17</f>
        <v>40499</v>
      </c>
      <c r="I195" s="9">
        <f>F189+18</f>
        <v>40500</v>
      </c>
      <c r="J195" s="9">
        <f>IF((F189+19)&gt;F202,"",(F189+19))</f>
        <v>40501</v>
      </c>
      <c r="K195" s="37">
        <f>IF((F189+20)&gt;F202,"",(F189+20))</f>
        <v>40502</v>
      </c>
      <c r="L195" s="93"/>
      <c r="M195" s="21"/>
      <c r="N195" s="21"/>
      <c r="O195" s="21"/>
      <c r="P195" s="21"/>
      <c r="Q195" s="21"/>
      <c r="R195" s="21"/>
      <c r="S195" s="21"/>
    </row>
    <row r="196" spans="1:12" s="15" customFormat="1" ht="99.75" customHeight="1" thickBot="1" thickTop="1">
      <c r="A196" s="7"/>
      <c r="B196" s="7"/>
      <c r="C196" s="7"/>
      <c r="D196" s="93">
        <f t="shared" si="20"/>
        <v>40483</v>
      </c>
      <c r="E196" s="48"/>
      <c r="F196" s="49"/>
      <c r="G196" s="49"/>
      <c r="H196" s="48"/>
      <c r="I196" s="49"/>
      <c r="J196" s="49"/>
      <c r="K196" s="48"/>
      <c r="L196" s="93">
        <f t="shared" si="21"/>
        <v>40483</v>
      </c>
    </row>
    <row r="197" spans="1:19" s="15" customFormat="1" ht="49.5" customHeight="1" thickBot="1" thickTop="1">
      <c r="A197" s="7"/>
      <c r="B197" s="7"/>
      <c r="C197" s="7"/>
      <c r="D197" s="93"/>
      <c r="E197" s="24">
        <f>IF((F189+21)&gt;F202,"",(F189+21))</f>
        <v>40503</v>
      </c>
      <c r="F197" s="9">
        <f>IF((F189+22)&gt;F202,"",(F189+22))</f>
        <v>40504</v>
      </c>
      <c r="G197" s="9">
        <f>IF((F189+23)&gt;F202,"",(F189+23))</f>
        <v>40505</v>
      </c>
      <c r="H197" s="9">
        <f>IF((F189+24)&gt;F202,"",(F189+24))</f>
        <v>40506</v>
      </c>
      <c r="I197" s="9">
        <f>IF((F189+25)&gt;F202,"",(F189+25))</f>
        <v>40507</v>
      </c>
      <c r="J197" s="9">
        <f>IF((F189+26)&gt;F202,"",(F189+26))</f>
        <v>40508</v>
      </c>
      <c r="K197" s="37">
        <f>IF((F189+27)&gt;F202,"",(F189+27))</f>
        <v>40509</v>
      </c>
      <c r="L197" s="93"/>
      <c r="M197" s="21"/>
      <c r="N197" s="21"/>
      <c r="O197" s="21"/>
      <c r="P197" s="21"/>
      <c r="Q197" s="21"/>
      <c r="R197" s="21"/>
      <c r="S197" s="21"/>
    </row>
    <row r="198" spans="1:12" s="15" customFormat="1" ht="99.75" customHeight="1" thickBot="1" thickTop="1">
      <c r="A198" s="7"/>
      <c r="B198" s="7"/>
      <c r="C198" s="7"/>
      <c r="D198" s="93">
        <f t="shared" si="20"/>
        <v>40483</v>
      </c>
      <c r="E198" s="48"/>
      <c r="F198" s="49"/>
      <c r="G198" s="49"/>
      <c r="H198" s="48"/>
      <c r="I198" s="49"/>
      <c r="J198" s="49"/>
      <c r="K198" s="48"/>
      <c r="L198" s="93">
        <f t="shared" si="21"/>
        <v>40483</v>
      </c>
    </row>
    <row r="199" spans="1:19" s="15" customFormat="1" ht="49.5" customHeight="1" thickBot="1" thickTop="1">
      <c r="A199" s="7"/>
      <c r="B199" s="7"/>
      <c r="C199" s="7"/>
      <c r="D199" s="93"/>
      <c r="E199" s="24">
        <f>IF((F189+28)&gt;F202,"",(F189+28))</f>
        <v>40510</v>
      </c>
      <c r="F199" s="9">
        <f>IF((F189+29)&gt;F202,"",(F189+29))</f>
        <v>40511</v>
      </c>
      <c r="G199" s="9">
        <f>IF((F189+30)&gt;F202,"",(F189+30))</f>
        <v>40512</v>
      </c>
      <c r="H199" s="9">
        <f>IF((F189+31)&gt;F202,"",(F189+31))</f>
      </c>
      <c r="I199" s="9">
        <f>IF((F189+32)&gt;F202,"",(F189+32))</f>
      </c>
      <c r="J199" s="9">
        <f>IF((F189+33)&gt;F202,"",(F189+33))</f>
      </c>
      <c r="K199" s="37">
        <f>IF((F189+34)&gt;F202,"",(F189+34))</f>
      </c>
      <c r="L199" s="93"/>
      <c r="M199" s="21"/>
      <c r="N199" s="21"/>
      <c r="O199" s="21"/>
      <c r="P199" s="21"/>
      <c r="Q199" s="21"/>
      <c r="R199" s="21"/>
      <c r="S199" s="21"/>
    </row>
    <row r="200" spans="1:12" s="15" customFormat="1" ht="99.75" customHeight="1" thickBot="1" thickTop="1">
      <c r="A200" s="7"/>
      <c r="B200" s="7"/>
      <c r="C200" s="7"/>
      <c r="D200" s="93">
        <f t="shared" si="20"/>
        <v>40483</v>
      </c>
      <c r="E200" s="48"/>
      <c r="F200" s="49"/>
      <c r="G200" s="49"/>
      <c r="H200" s="48"/>
      <c r="I200" s="49"/>
      <c r="J200" s="49"/>
      <c r="K200" s="48"/>
      <c r="L200" s="93">
        <f t="shared" si="21"/>
        <v>40483</v>
      </c>
    </row>
    <row r="201" spans="1:19" s="15" customFormat="1" ht="49.5" customHeight="1" thickBot="1" thickTop="1">
      <c r="A201" s="7"/>
      <c r="B201" s="7"/>
      <c r="C201" s="7"/>
      <c r="D201" s="93"/>
      <c r="E201" s="24">
        <f>IF((F189+35)&gt;F202,"",(F189+35))</f>
      </c>
      <c r="F201" s="9">
        <f>IF((F189+36)&gt;F202,"",(F189+36))</f>
      </c>
      <c r="G201" s="9">
        <f>IF((F189+37)&gt;F202,"",(F189+37))</f>
      </c>
      <c r="H201" s="9">
        <f>IF((F189+38)&gt;F202,"",(F189+38))</f>
      </c>
      <c r="I201" s="9">
        <f>IF((F189+39)&gt;F202,"",(F189+39))</f>
      </c>
      <c r="J201" s="9">
        <f>IF((F189+40)&gt;F202,"",(F189+40))</f>
      </c>
      <c r="K201" s="37">
        <f>IF((F189+41)&gt;F202,"",(F189+41))</f>
      </c>
      <c r="L201" s="93"/>
      <c r="M201" s="21"/>
      <c r="N201" s="21"/>
      <c r="O201" s="21"/>
      <c r="P201" s="21"/>
      <c r="Q201" s="21"/>
      <c r="R201" s="21"/>
      <c r="S201" s="21"/>
    </row>
    <row r="202" spans="1:19" s="15" customFormat="1" ht="49.5" customHeight="1" hidden="1" thickBot="1" thickTop="1">
      <c r="A202" s="7"/>
      <c r="B202" s="7"/>
      <c r="C202" s="7"/>
      <c r="D202" s="28"/>
      <c r="E202" s="55"/>
      <c r="F202" s="105">
        <f>DATE(YEAR(F188),MONTH(F188)+1,0)</f>
        <v>40512</v>
      </c>
      <c r="G202" s="106"/>
      <c r="H202" s="106"/>
      <c r="I202" s="106"/>
      <c r="J202" s="106"/>
      <c r="K202" s="56"/>
      <c r="L202" s="40"/>
      <c r="M202" s="17"/>
      <c r="N202" s="17"/>
      <c r="O202" s="17"/>
      <c r="P202" s="17"/>
      <c r="Q202" s="17"/>
      <c r="R202" s="17"/>
      <c r="S202" s="17"/>
    </row>
    <row r="203" spans="1:12" s="15" customFormat="1" ht="49.5" customHeight="1" hidden="1" thickBot="1" thickTop="1">
      <c r="A203" s="7"/>
      <c r="B203" s="7"/>
      <c r="C203" s="7"/>
      <c r="D203" s="28"/>
      <c r="E203" s="57"/>
      <c r="F203" s="58"/>
      <c r="G203" s="107">
        <f>F202+1</f>
        <v>40513</v>
      </c>
      <c r="H203" s="108"/>
      <c r="I203" s="108"/>
      <c r="J203" s="58"/>
      <c r="K203" s="58"/>
      <c r="L203" s="39"/>
    </row>
    <row r="204" spans="1:19" s="15" customFormat="1" ht="49.5" customHeight="1" hidden="1" thickTop="1">
      <c r="A204" s="7"/>
      <c r="B204" s="7"/>
      <c r="C204" s="7"/>
      <c r="D204" s="28"/>
      <c r="E204" s="59"/>
      <c r="F204" s="103">
        <f>((ROUNDDOWN((F205/7),0)))*(7)+1</f>
        <v>40510</v>
      </c>
      <c r="G204" s="103"/>
      <c r="H204" s="103"/>
      <c r="I204" s="103"/>
      <c r="J204" s="103"/>
      <c r="K204" s="60"/>
      <c r="L204" s="40"/>
      <c r="M204" s="17"/>
      <c r="N204" s="17"/>
      <c r="O204" s="17"/>
      <c r="P204" s="17"/>
      <c r="Q204" s="17"/>
      <c r="R204" s="17"/>
      <c r="S204" s="17"/>
    </row>
    <row r="205" spans="1:19" s="15" customFormat="1" ht="33" customHeight="1" thickBot="1" thickTop="1">
      <c r="A205" s="7"/>
      <c r="B205" s="7"/>
      <c r="C205" s="7"/>
      <c r="D205" s="28"/>
      <c r="E205" s="61"/>
      <c r="F205" s="104">
        <f>DATE(YEAR(G203),MONTH(G203)+0,0)+1</f>
        <v>40513</v>
      </c>
      <c r="G205" s="104"/>
      <c r="H205" s="104"/>
      <c r="I205" s="104"/>
      <c r="J205" s="104"/>
      <c r="K205" s="51"/>
      <c r="L205" s="41"/>
      <c r="M205" s="8"/>
      <c r="N205" s="8"/>
      <c r="O205" s="8"/>
      <c r="P205" s="8"/>
      <c r="Q205" s="8"/>
      <c r="R205" s="8"/>
      <c r="S205" s="8"/>
    </row>
    <row r="206" spans="1:19" s="15" customFormat="1" ht="49.5" customHeight="1" hidden="1" thickBot="1">
      <c r="A206" s="7"/>
      <c r="B206" s="7"/>
      <c r="C206" s="7"/>
      <c r="D206" s="28"/>
      <c r="E206" s="62"/>
      <c r="F206" s="85">
        <f>(ROUNDDOWN((F205/7),0))*7+1</f>
        <v>40510</v>
      </c>
      <c r="G206" s="85"/>
      <c r="H206" s="85"/>
      <c r="I206" s="85"/>
      <c r="J206" s="85"/>
      <c r="K206" s="62"/>
      <c r="L206" s="40"/>
      <c r="M206" s="17"/>
      <c r="N206" s="17"/>
      <c r="O206" s="17"/>
      <c r="P206" s="17"/>
      <c r="Q206" s="17"/>
      <c r="R206" s="17"/>
      <c r="S206" s="17"/>
    </row>
    <row r="207" spans="1:19" s="15" customFormat="1" ht="99.75" customHeight="1" thickBot="1" thickTop="1">
      <c r="A207" s="7"/>
      <c r="B207" s="7"/>
      <c r="C207" s="7"/>
      <c r="D207" s="93">
        <f aca="true" t="shared" si="22" ref="D207:D217">$F$205</f>
        <v>40513</v>
      </c>
      <c r="E207" s="48"/>
      <c r="F207" s="49"/>
      <c r="G207" s="49"/>
      <c r="H207" s="48"/>
      <c r="I207" s="49"/>
      <c r="J207" s="49"/>
      <c r="K207" s="48"/>
      <c r="L207" s="93">
        <f aca="true" t="shared" si="23" ref="L207:L217">$F$205</f>
        <v>40513</v>
      </c>
      <c r="M207" s="22"/>
      <c r="N207" s="22"/>
      <c r="O207" s="22"/>
      <c r="P207" s="22"/>
      <c r="Q207" s="22"/>
      <c r="R207" s="22"/>
      <c r="S207" s="22"/>
    </row>
    <row r="208" spans="1:19" s="15" customFormat="1" ht="49.5" customHeight="1" thickBot="1" thickTop="1">
      <c r="A208" s="7"/>
      <c r="B208" s="7"/>
      <c r="C208" s="7"/>
      <c r="D208" s="100"/>
      <c r="E208" s="63">
        <f>IF((F206)&lt;F205,"",(F206))</f>
      </c>
      <c r="F208" s="64">
        <f>IF((F206+1)&lt;F205,"",(F206+1))</f>
      </c>
      <c r="G208" s="64">
        <f>IF((F206+2)&lt;F205,"",(F206+2))</f>
      </c>
      <c r="H208" s="64">
        <f>IF((F206+3)&lt;F205,"",(F206+3))</f>
        <v>40513</v>
      </c>
      <c r="I208" s="64">
        <f>IF((F206+4)&lt;F205,"",(F206+4))</f>
        <v>40514</v>
      </c>
      <c r="J208" s="64">
        <f>IF((F206+5)&lt;F205,"",(F206+5))</f>
        <v>40515</v>
      </c>
      <c r="K208" s="65">
        <f>IF((F206+6)&lt;F205,"",(F206+6))</f>
        <v>40516</v>
      </c>
      <c r="L208" s="100"/>
      <c r="M208" s="21"/>
      <c r="N208" s="21"/>
      <c r="O208" s="21"/>
      <c r="P208" s="21"/>
      <c r="Q208" s="21"/>
      <c r="R208" s="21"/>
      <c r="S208" s="21"/>
    </row>
    <row r="209" spans="1:12" s="15" customFormat="1" ht="99.75" customHeight="1" thickBot="1" thickTop="1">
      <c r="A209" s="7"/>
      <c r="B209" s="7"/>
      <c r="C209" s="7"/>
      <c r="D209" s="93">
        <f t="shared" si="22"/>
        <v>40513</v>
      </c>
      <c r="E209" s="48"/>
      <c r="F209" s="49"/>
      <c r="G209" s="49"/>
      <c r="H209" s="48"/>
      <c r="I209" s="49"/>
      <c r="J209" s="49"/>
      <c r="K209" s="48"/>
      <c r="L209" s="93">
        <f t="shared" si="23"/>
        <v>40513</v>
      </c>
    </row>
    <row r="210" spans="1:19" s="15" customFormat="1" ht="49.5" customHeight="1" thickBot="1" thickTop="1">
      <c r="A210" s="7"/>
      <c r="B210" s="7"/>
      <c r="C210" s="7"/>
      <c r="D210" s="93"/>
      <c r="E210" s="24">
        <f>IF((F206+7)&lt;F205,"",(F206+7))</f>
        <v>40517</v>
      </c>
      <c r="F210" s="9">
        <f>IF((F206+8)&lt;F205,"",(F206+8))</f>
        <v>40518</v>
      </c>
      <c r="G210" s="9">
        <f>IF((F206+9)&lt;F205,"",(F206+9))</f>
        <v>40519</v>
      </c>
      <c r="H210" s="9">
        <f>IF((F206+10)&lt;F205,"",(F206+10))</f>
        <v>40520</v>
      </c>
      <c r="I210" s="9">
        <f>IF((F206+11)&lt;F205,"",(F206+11))</f>
        <v>40521</v>
      </c>
      <c r="J210" s="9">
        <f>IF((F206+12)&lt;F205,"",(F206+12))</f>
        <v>40522</v>
      </c>
      <c r="K210" s="37">
        <f>IF((F206+13)&lt;F205,"",(F206+13))</f>
        <v>40523</v>
      </c>
      <c r="L210" s="93"/>
      <c r="M210" s="21"/>
      <c r="N210" s="21"/>
      <c r="O210" s="21"/>
      <c r="P210" s="21"/>
      <c r="Q210" s="21"/>
      <c r="R210" s="21"/>
      <c r="S210" s="21"/>
    </row>
    <row r="211" spans="1:12" s="15" customFormat="1" ht="99.75" customHeight="1" thickBot="1" thickTop="1">
      <c r="A211" s="7"/>
      <c r="B211" s="7"/>
      <c r="C211" s="7"/>
      <c r="D211" s="93">
        <f t="shared" si="22"/>
        <v>40513</v>
      </c>
      <c r="E211" s="48"/>
      <c r="F211" s="49"/>
      <c r="G211" s="49"/>
      <c r="H211" s="48"/>
      <c r="I211" s="49"/>
      <c r="J211" s="49"/>
      <c r="K211" s="48"/>
      <c r="L211" s="93">
        <f t="shared" si="23"/>
        <v>40513</v>
      </c>
    </row>
    <row r="212" spans="1:19" s="15" customFormat="1" ht="49.5" customHeight="1" thickBot="1" thickTop="1">
      <c r="A212" s="7"/>
      <c r="B212" s="7"/>
      <c r="C212" s="7"/>
      <c r="D212" s="100"/>
      <c r="E212" s="24">
        <f>F206+14</f>
        <v>40524</v>
      </c>
      <c r="F212" s="9">
        <f>F206+15</f>
        <v>40525</v>
      </c>
      <c r="G212" s="9">
        <f>F206+16</f>
        <v>40526</v>
      </c>
      <c r="H212" s="9">
        <f>F206+17</f>
        <v>40527</v>
      </c>
      <c r="I212" s="9">
        <f>F206+18</f>
        <v>40528</v>
      </c>
      <c r="J212" s="9">
        <f>IF((F206+19)&gt;F219,"",(F206+19))</f>
        <v>40529</v>
      </c>
      <c r="K212" s="37">
        <f>IF((F206+20)&gt;F219,"",(F206+20))</f>
        <v>40530</v>
      </c>
      <c r="L212" s="100"/>
      <c r="M212" s="21"/>
      <c r="N212" s="21"/>
      <c r="O212" s="21"/>
      <c r="P212" s="21"/>
      <c r="Q212" s="21"/>
      <c r="R212" s="21"/>
      <c r="S212" s="21"/>
    </row>
    <row r="213" spans="1:12" s="15" customFormat="1" ht="99.75" customHeight="1" thickBot="1" thickTop="1">
      <c r="A213" s="7"/>
      <c r="B213" s="7"/>
      <c r="C213" s="7"/>
      <c r="D213" s="93">
        <f t="shared" si="22"/>
        <v>40513</v>
      </c>
      <c r="E213" s="48"/>
      <c r="F213" s="49"/>
      <c r="G213" s="49"/>
      <c r="H213" s="48"/>
      <c r="I213" s="49"/>
      <c r="J213" s="49"/>
      <c r="K213" s="48"/>
      <c r="L213" s="93">
        <f t="shared" si="23"/>
        <v>40513</v>
      </c>
    </row>
    <row r="214" spans="1:19" s="15" customFormat="1" ht="49.5" customHeight="1" thickBot="1" thickTop="1">
      <c r="A214" s="7"/>
      <c r="B214" s="7"/>
      <c r="C214" s="7"/>
      <c r="D214" s="100"/>
      <c r="E214" s="24">
        <f>IF((F206+21)&gt;F219,"",(F206+21))</f>
        <v>40531</v>
      </c>
      <c r="F214" s="9">
        <f>IF((F206+22)&gt;F219,"",(F206+22))</f>
        <v>40532</v>
      </c>
      <c r="G214" s="9">
        <f>IF((F206+23)&gt;F219,"",(F206+23))</f>
        <v>40533</v>
      </c>
      <c r="H214" s="9">
        <f>IF((F206+24)&gt;F219,"",(F206+24))</f>
        <v>40534</v>
      </c>
      <c r="I214" s="9">
        <f>IF((F206+25)&gt;F219,"",(F206+25))</f>
        <v>40535</v>
      </c>
      <c r="J214" s="9">
        <f>IF((F206+26)&gt;F219,"",(F206+26))</f>
        <v>40536</v>
      </c>
      <c r="K214" s="37">
        <f>IF((F206+27)&gt;F219,"",(F206+27))</f>
        <v>40537</v>
      </c>
      <c r="L214" s="100"/>
      <c r="M214" s="21"/>
      <c r="N214" s="21"/>
      <c r="O214" s="21"/>
      <c r="P214" s="21"/>
      <c r="Q214" s="21"/>
      <c r="R214" s="21"/>
      <c r="S214" s="21"/>
    </row>
    <row r="215" spans="1:12" s="15" customFormat="1" ht="99.75" customHeight="1" thickBot="1" thickTop="1">
      <c r="A215" s="7"/>
      <c r="B215" s="7"/>
      <c r="C215" s="7"/>
      <c r="D215" s="93">
        <f t="shared" si="22"/>
        <v>40513</v>
      </c>
      <c r="E215" s="48"/>
      <c r="F215" s="49"/>
      <c r="G215" s="49"/>
      <c r="H215" s="48"/>
      <c r="I215" s="49"/>
      <c r="J215" s="49"/>
      <c r="K215" s="48"/>
      <c r="L215" s="93">
        <f t="shared" si="23"/>
        <v>40513</v>
      </c>
    </row>
    <row r="216" spans="1:19" s="15" customFormat="1" ht="49.5" customHeight="1" thickBot="1" thickTop="1">
      <c r="A216" s="7"/>
      <c r="B216" s="7"/>
      <c r="C216" s="7"/>
      <c r="D216" s="100"/>
      <c r="E216" s="24">
        <f>IF((F206+28)&gt;F219,"",(F206+28))</f>
        <v>40538</v>
      </c>
      <c r="F216" s="9">
        <f>IF((F206+29)&gt;F219,"",(F206+29))</f>
        <v>40539</v>
      </c>
      <c r="G216" s="9">
        <f>IF((F206+30)&gt;F219,"",(F206+30))</f>
        <v>40540</v>
      </c>
      <c r="H216" s="9">
        <f>IF((F206+31)&gt;F219,"",(F206+31))</f>
        <v>40541</v>
      </c>
      <c r="I216" s="9">
        <f>IF((F206+32)&gt;F219,"",(F206+32))</f>
        <v>40542</v>
      </c>
      <c r="J216" s="9">
        <f>IF((F206+33)&gt;F219,"",(F206+33))</f>
        <v>40543</v>
      </c>
      <c r="K216" s="37">
        <f>IF((F206+34)&gt;F219,"",(F206+34))</f>
      </c>
      <c r="L216" s="100"/>
      <c r="M216" s="21"/>
      <c r="N216" s="21"/>
      <c r="O216" s="21"/>
      <c r="P216" s="21"/>
      <c r="Q216" s="21"/>
      <c r="R216" s="21"/>
      <c r="S216" s="21"/>
    </row>
    <row r="217" spans="1:12" s="15" customFormat="1" ht="99.75" customHeight="1" thickBot="1" thickTop="1">
      <c r="A217" s="7"/>
      <c r="B217" s="7"/>
      <c r="C217" s="7"/>
      <c r="D217" s="93">
        <f t="shared" si="22"/>
        <v>40513</v>
      </c>
      <c r="E217" s="48"/>
      <c r="F217" s="49"/>
      <c r="G217" s="49"/>
      <c r="H217" s="48"/>
      <c r="I217" s="49"/>
      <c r="J217" s="49"/>
      <c r="K217" s="48"/>
      <c r="L217" s="93">
        <f t="shared" si="23"/>
        <v>40513</v>
      </c>
    </row>
    <row r="218" spans="1:19" s="15" customFormat="1" ht="49.5" customHeight="1" thickBot="1" thickTop="1">
      <c r="A218" s="7"/>
      <c r="B218" s="7"/>
      <c r="C218" s="7"/>
      <c r="D218" s="100"/>
      <c r="E218" s="24">
        <f>IF((F206+35)&gt;F219,"",(F206+35))</f>
      </c>
      <c r="F218" s="9">
        <f>IF((F206+36)&gt;F219,"",(F206+36))</f>
      </c>
      <c r="G218" s="9">
        <f>IF((F206+37)&gt;F219,"",(F206+37))</f>
      </c>
      <c r="H218" s="9">
        <f>IF((F206+38)&gt;F219,"",(F206+38))</f>
      </c>
      <c r="I218" s="9">
        <f>IF((F206+39)&gt;F219,"",(F206+39))</f>
      </c>
      <c r="J218" s="9">
        <f>IF((F206+40)&gt;F219,"",(F206+40))</f>
      </c>
      <c r="K218" s="37">
        <f>IF((F206+41)&gt;F219,"",(F206+41))</f>
      </c>
      <c r="L218" s="100"/>
      <c r="M218" s="21"/>
      <c r="N218" s="21"/>
      <c r="O218" s="21"/>
      <c r="P218" s="21"/>
      <c r="Q218" s="21"/>
      <c r="R218" s="21"/>
      <c r="S218" s="21"/>
    </row>
    <row r="219" spans="1:19" s="15" customFormat="1" ht="49.5" customHeight="1" hidden="1" thickBot="1" thickTop="1">
      <c r="A219" s="7"/>
      <c r="B219" s="7"/>
      <c r="C219" s="7"/>
      <c r="D219" s="28"/>
      <c r="E219" s="55"/>
      <c r="F219" s="105">
        <f>DATE(YEAR(F205),MONTH(F205)+1,0)</f>
        <v>40543</v>
      </c>
      <c r="G219" s="106"/>
      <c r="H219" s="106"/>
      <c r="I219" s="106"/>
      <c r="J219" s="106"/>
      <c r="K219" s="56"/>
      <c r="L219" s="40"/>
      <c r="M219" s="17"/>
      <c r="N219" s="17"/>
      <c r="O219" s="17"/>
      <c r="P219" s="17"/>
      <c r="Q219" s="17"/>
      <c r="R219" s="17"/>
      <c r="S219" s="17"/>
    </row>
    <row r="220" spans="1:12" s="15" customFormat="1" ht="49.5" customHeight="1" hidden="1" thickBot="1" thickTop="1">
      <c r="A220" s="7"/>
      <c r="B220" s="7"/>
      <c r="C220" s="7"/>
      <c r="D220" s="28"/>
      <c r="E220" s="57"/>
      <c r="F220" s="58"/>
      <c r="G220" s="107">
        <f>F219+1</f>
        <v>40544</v>
      </c>
      <c r="H220" s="108"/>
      <c r="I220" s="108"/>
      <c r="J220" s="58"/>
      <c r="K220" s="58"/>
      <c r="L220" s="39"/>
    </row>
    <row r="221" spans="1:19" s="15" customFormat="1" ht="49.5" customHeight="1" hidden="1" thickTop="1">
      <c r="A221" s="7"/>
      <c r="B221" s="7"/>
      <c r="C221" s="7"/>
      <c r="D221" s="28"/>
      <c r="E221" s="59"/>
      <c r="F221" s="103">
        <f>((ROUNDDOWN((F222/7),0)))*(7)+1</f>
        <v>40545</v>
      </c>
      <c r="G221" s="103"/>
      <c r="H221" s="103"/>
      <c r="I221" s="103"/>
      <c r="J221" s="103"/>
      <c r="K221" s="60"/>
      <c r="L221" s="40"/>
      <c r="M221" s="17"/>
      <c r="N221" s="17"/>
      <c r="O221" s="17"/>
      <c r="P221" s="17"/>
      <c r="Q221" s="17"/>
      <c r="R221" s="17"/>
      <c r="S221" s="17"/>
    </row>
    <row r="222" spans="1:19" s="15" customFormat="1" ht="33" customHeight="1" thickBot="1" thickTop="1">
      <c r="A222" s="7"/>
      <c r="B222" s="7"/>
      <c r="C222" s="7"/>
      <c r="D222" s="28"/>
      <c r="E222" s="61"/>
      <c r="F222" s="104">
        <f>DATE(YEAR(G220),MONTH(G220)+0,0)+1</f>
        <v>40544</v>
      </c>
      <c r="G222" s="104"/>
      <c r="H222" s="104"/>
      <c r="I222" s="104"/>
      <c r="J222" s="104"/>
      <c r="K222" s="51"/>
      <c r="L222" s="41"/>
      <c r="M222" s="8"/>
      <c r="N222" s="8"/>
      <c r="O222" s="8"/>
      <c r="P222" s="8"/>
      <c r="Q222" s="8"/>
      <c r="R222" s="8"/>
      <c r="S222" s="8"/>
    </row>
    <row r="223" spans="1:19" s="15" customFormat="1" ht="49.5" customHeight="1" hidden="1" thickBot="1">
      <c r="A223" s="7"/>
      <c r="B223" s="7"/>
      <c r="C223" s="7"/>
      <c r="D223" s="28"/>
      <c r="E223" s="62"/>
      <c r="F223" s="85">
        <f>(ROUNDDOWN((F222/7),0))*7+1</f>
        <v>40545</v>
      </c>
      <c r="G223" s="85"/>
      <c r="H223" s="85"/>
      <c r="I223" s="85"/>
      <c r="J223" s="85"/>
      <c r="K223" s="62"/>
      <c r="L223" s="40"/>
      <c r="M223" s="17"/>
      <c r="N223" s="17"/>
      <c r="O223" s="17"/>
      <c r="P223" s="17"/>
      <c r="Q223" s="17"/>
      <c r="R223" s="17"/>
      <c r="S223" s="17"/>
    </row>
    <row r="224" spans="1:19" s="15" customFormat="1" ht="99.75" customHeight="1" thickBot="1" thickTop="1">
      <c r="A224" s="7"/>
      <c r="B224" s="7"/>
      <c r="C224" s="7"/>
      <c r="D224" s="93">
        <f aca="true" t="shared" si="24" ref="D224:D234">$F$222</f>
        <v>40544</v>
      </c>
      <c r="E224" s="48"/>
      <c r="F224" s="49"/>
      <c r="G224" s="49"/>
      <c r="H224" s="48"/>
      <c r="I224" s="49"/>
      <c r="J224" s="49"/>
      <c r="K224" s="48"/>
      <c r="L224" s="93">
        <f aca="true" t="shared" si="25" ref="L224:L234">$F$222</f>
        <v>40544</v>
      </c>
      <c r="M224" s="22"/>
      <c r="N224" s="22"/>
      <c r="O224" s="22"/>
      <c r="P224" s="22"/>
      <c r="Q224" s="22"/>
      <c r="R224" s="22"/>
      <c r="S224" s="22"/>
    </row>
    <row r="225" spans="1:19" s="15" customFormat="1" ht="49.5" customHeight="1" thickBot="1" thickTop="1">
      <c r="A225" s="7"/>
      <c r="B225" s="7"/>
      <c r="C225" s="7"/>
      <c r="D225" s="100"/>
      <c r="E225" s="63">
        <f>IF((F223)&lt;F222,"",(F223))</f>
        <v>40545</v>
      </c>
      <c r="F225" s="64">
        <f>IF((F223+1)&lt;F222,"",(F223+1))</f>
        <v>40546</v>
      </c>
      <c r="G225" s="64">
        <f>IF((F223+2)&lt;F222,"",(F223+2))</f>
        <v>40547</v>
      </c>
      <c r="H225" s="64">
        <f>IF((F223+3)&lt;F222,"",(F223+3))</f>
        <v>40548</v>
      </c>
      <c r="I225" s="64">
        <f>IF((F223+4)&lt;F222,"",(F223+4))</f>
        <v>40549</v>
      </c>
      <c r="J225" s="64">
        <f>IF((F223+5)&lt;F222,"",(F223+5))</f>
        <v>40550</v>
      </c>
      <c r="K225" s="65">
        <f>IF((F223+6)&lt;F222,"",(F223+6))</f>
        <v>40551</v>
      </c>
      <c r="L225" s="100"/>
      <c r="M225" s="21"/>
      <c r="N225" s="21"/>
      <c r="O225" s="21"/>
      <c r="P225" s="21"/>
      <c r="Q225" s="21"/>
      <c r="R225" s="21"/>
      <c r="S225" s="21"/>
    </row>
    <row r="226" spans="1:12" s="15" customFormat="1" ht="99.75" customHeight="1" thickBot="1" thickTop="1">
      <c r="A226" s="7"/>
      <c r="B226" s="7"/>
      <c r="C226" s="7"/>
      <c r="D226" s="93">
        <f t="shared" si="24"/>
        <v>40544</v>
      </c>
      <c r="E226" s="48"/>
      <c r="F226" s="49"/>
      <c r="G226" s="49"/>
      <c r="H226" s="48"/>
      <c r="I226" s="49"/>
      <c r="J226" s="49"/>
      <c r="K226" s="48"/>
      <c r="L226" s="93">
        <f t="shared" si="25"/>
        <v>40544</v>
      </c>
    </row>
    <row r="227" spans="1:19" s="15" customFormat="1" ht="49.5" customHeight="1" thickBot="1" thickTop="1">
      <c r="A227" s="7"/>
      <c r="B227" s="7"/>
      <c r="C227" s="7"/>
      <c r="D227" s="93"/>
      <c r="E227" s="24">
        <f>IF((F223+7)&lt;F222,"",(F223+7))</f>
        <v>40552</v>
      </c>
      <c r="F227" s="9">
        <f>IF((F223+8)&lt;F222,"",(F223+8))</f>
        <v>40553</v>
      </c>
      <c r="G227" s="9">
        <f>IF((F223+9)&lt;F222,"",(F223+9))</f>
        <v>40554</v>
      </c>
      <c r="H227" s="9">
        <f>IF((F223+10)&lt;F222,"",(F223+10))</f>
        <v>40555</v>
      </c>
      <c r="I227" s="9">
        <f>IF((F223+11)&lt;F222,"",(F223+11))</f>
        <v>40556</v>
      </c>
      <c r="J227" s="9">
        <f>IF((F223+12)&lt;F222,"",(F223+12))</f>
        <v>40557</v>
      </c>
      <c r="K227" s="37">
        <f>IF((F223+13)&lt;F222,"",(F223+13))</f>
        <v>40558</v>
      </c>
      <c r="L227" s="93"/>
      <c r="M227" s="21"/>
      <c r="N227" s="21"/>
      <c r="O227" s="21"/>
      <c r="P227" s="21"/>
      <c r="Q227" s="21"/>
      <c r="R227" s="21"/>
      <c r="S227" s="21"/>
    </row>
    <row r="228" spans="1:12" s="15" customFormat="1" ht="99.75" customHeight="1" thickBot="1" thickTop="1">
      <c r="A228" s="7"/>
      <c r="B228" s="7"/>
      <c r="C228" s="7"/>
      <c r="D228" s="93">
        <f t="shared" si="24"/>
        <v>40544</v>
      </c>
      <c r="E228" s="48"/>
      <c r="F228" s="49"/>
      <c r="G228" s="49"/>
      <c r="H228" s="48"/>
      <c r="I228" s="49"/>
      <c r="J228" s="49"/>
      <c r="K228" s="48"/>
      <c r="L228" s="93">
        <f t="shared" si="25"/>
        <v>40544</v>
      </c>
    </row>
    <row r="229" spans="1:19" s="15" customFormat="1" ht="49.5" customHeight="1" thickBot="1" thickTop="1">
      <c r="A229" s="7"/>
      <c r="B229" s="7"/>
      <c r="C229" s="7"/>
      <c r="D229" s="100"/>
      <c r="E229" s="24">
        <f>F223+14</f>
        <v>40559</v>
      </c>
      <c r="F229" s="9">
        <f>F223+15</f>
        <v>40560</v>
      </c>
      <c r="G229" s="9">
        <f>F223+16</f>
        <v>40561</v>
      </c>
      <c r="H229" s="9">
        <f>F223+17</f>
        <v>40562</v>
      </c>
      <c r="I229" s="9">
        <f>F223+18</f>
        <v>40563</v>
      </c>
      <c r="J229" s="9">
        <f>IF((F223+19)&gt;F236,"",(F223+19))</f>
        <v>40564</v>
      </c>
      <c r="K229" s="37">
        <f>IF((F223+20)&gt;F236,"",(F223+20))</f>
        <v>40565</v>
      </c>
      <c r="L229" s="100"/>
      <c r="M229" s="21"/>
      <c r="N229" s="21"/>
      <c r="O229" s="21"/>
      <c r="P229" s="21"/>
      <c r="Q229" s="21"/>
      <c r="R229" s="21"/>
      <c r="S229" s="21"/>
    </row>
    <row r="230" spans="1:12" s="15" customFormat="1" ht="99.75" customHeight="1" thickBot="1" thickTop="1">
      <c r="A230" s="7"/>
      <c r="B230" s="7"/>
      <c r="C230" s="7"/>
      <c r="D230" s="93">
        <f t="shared" si="24"/>
        <v>40544</v>
      </c>
      <c r="E230" s="48"/>
      <c r="F230" s="49"/>
      <c r="G230" s="49"/>
      <c r="H230" s="48"/>
      <c r="I230" s="49"/>
      <c r="J230" s="49"/>
      <c r="K230" s="48"/>
      <c r="L230" s="93">
        <f t="shared" si="25"/>
        <v>40544</v>
      </c>
    </row>
    <row r="231" spans="1:19" s="15" customFormat="1" ht="49.5" customHeight="1" thickBot="1" thickTop="1">
      <c r="A231" s="7"/>
      <c r="B231" s="7"/>
      <c r="C231" s="7"/>
      <c r="D231" s="100"/>
      <c r="E231" s="24">
        <f>IF((F223+21)&gt;F236,"",(F223+21))</f>
        <v>40566</v>
      </c>
      <c r="F231" s="9">
        <f>IF((F223+22)&gt;F236,"",(F223+22))</f>
        <v>40567</v>
      </c>
      <c r="G231" s="9">
        <f>IF((F223+23)&gt;F236,"",(F223+23))</f>
        <v>40568</v>
      </c>
      <c r="H231" s="9">
        <f>IF((F223+24)&gt;F236,"",(F223+24))</f>
        <v>40569</v>
      </c>
      <c r="I231" s="9">
        <f>IF((F223+25)&gt;F236,"",(F223+25))</f>
        <v>40570</v>
      </c>
      <c r="J231" s="9">
        <f>IF((F223+26)&gt;F236,"",(F223+26))</f>
        <v>40571</v>
      </c>
      <c r="K231" s="37">
        <f>IF((F223+27)&gt;F236,"",(F223+27))</f>
        <v>40572</v>
      </c>
      <c r="L231" s="100"/>
      <c r="M231" s="21"/>
      <c r="N231" s="21"/>
      <c r="O231" s="21"/>
      <c r="P231" s="21"/>
      <c r="Q231" s="21"/>
      <c r="R231" s="21"/>
      <c r="S231" s="21"/>
    </row>
    <row r="232" spans="1:12" s="15" customFormat="1" ht="99.75" customHeight="1" thickBot="1" thickTop="1">
      <c r="A232" s="7"/>
      <c r="B232" s="7"/>
      <c r="C232" s="7"/>
      <c r="D232" s="93">
        <f t="shared" si="24"/>
        <v>40544</v>
      </c>
      <c r="E232" s="48"/>
      <c r="F232" s="49"/>
      <c r="G232" s="49"/>
      <c r="H232" s="48"/>
      <c r="I232" s="49"/>
      <c r="J232" s="49"/>
      <c r="K232" s="48"/>
      <c r="L232" s="93">
        <f t="shared" si="25"/>
        <v>40544</v>
      </c>
    </row>
    <row r="233" spans="1:19" s="15" customFormat="1" ht="49.5" customHeight="1" thickBot="1" thickTop="1">
      <c r="A233" s="7"/>
      <c r="B233" s="7"/>
      <c r="C233" s="7"/>
      <c r="D233" s="100"/>
      <c r="E233" s="24">
        <f>IF((F223+28)&gt;F236,"",(F223+28))</f>
        <v>40573</v>
      </c>
      <c r="F233" s="9">
        <f>IF((F223+29)&gt;F236,"",(F223+29))</f>
        <v>40574</v>
      </c>
      <c r="G233" s="9">
        <f>IF((F223+30)&gt;F236,"",(F223+30))</f>
      </c>
      <c r="H233" s="9">
        <f>IF((F223+31)&gt;F236,"",(F223+31))</f>
      </c>
      <c r="I233" s="9">
        <f>IF((F223+32)&gt;F236,"",(F223+32))</f>
      </c>
      <c r="J233" s="9">
        <f>IF((F223+33)&gt;F236,"",(F223+33))</f>
      </c>
      <c r="K233" s="37">
        <f>IF((F223+34)&gt;F236,"",(F223+34))</f>
      </c>
      <c r="L233" s="100"/>
      <c r="M233" s="21"/>
      <c r="N233" s="21"/>
      <c r="O233" s="21"/>
      <c r="P233" s="21"/>
      <c r="Q233" s="21"/>
      <c r="R233" s="21"/>
      <c r="S233" s="21"/>
    </row>
    <row r="234" spans="1:12" s="15" customFormat="1" ht="99.75" customHeight="1" thickBot="1" thickTop="1">
      <c r="A234" s="7"/>
      <c r="B234" s="7"/>
      <c r="C234" s="7"/>
      <c r="D234" s="93">
        <f t="shared" si="24"/>
        <v>40544</v>
      </c>
      <c r="E234" s="48"/>
      <c r="F234" s="49"/>
      <c r="G234" s="49"/>
      <c r="H234" s="48"/>
      <c r="I234" s="49"/>
      <c r="J234" s="49"/>
      <c r="K234" s="48"/>
      <c r="L234" s="93">
        <f t="shared" si="25"/>
        <v>40544</v>
      </c>
    </row>
    <row r="235" spans="1:19" s="15" customFormat="1" ht="49.5" customHeight="1" thickBot="1" thickTop="1">
      <c r="A235" s="7"/>
      <c r="B235" s="7"/>
      <c r="C235" s="7"/>
      <c r="D235" s="100"/>
      <c r="E235" s="24">
        <f>IF((F223+35)&gt;F236,"",(F223+35))</f>
      </c>
      <c r="F235" s="9">
        <f>IF((F223+36)&gt;F236,"",(F223+36))</f>
      </c>
      <c r="G235" s="9">
        <f>IF((F223+37)&gt;F236,"",(F223+37))</f>
      </c>
      <c r="H235" s="9">
        <f>IF((F223+38)&gt;F236,"",(F223+38))</f>
      </c>
      <c r="I235" s="9">
        <f>IF((F223+39)&gt;F236,"",(F223+39))</f>
      </c>
      <c r="J235" s="9">
        <f>IF((F223+40)&gt;F236,"",(F223+40))</f>
      </c>
      <c r="K235" s="37">
        <f>IF((F223+41)&gt;F236,"",(F223+41))</f>
      </c>
      <c r="L235" s="100"/>
      <c r="M235" s="21"/>
      <c r="N235" s="21"/>
      <c r="O235" s="21"/>
      <c r="P235" s="21"/>
      <c r="Q235" s="21"/>
      <c r="R235" s="21"/>
      <c r="S235" s="21"/>
    </row>
    <row r="236" spans="1:19" s="15" customFormat="1" ht="49.5" customHeight="1" hidden="1" thickBot="1" thickTop="1">
      <c r="A236" s="7"/>
      <c r="B236" s="7"/>
      <c r="C236" s="7"/>
      <c r="D236" s="28"/>
      <c r="E236" s="55"/>
      <c r="F236" s="105">
        <f>DATE(YEAR(F222),MONTH(F222)+1,0)</f>
        <v>40574</v>
      </c>
      <c r="G236" s="106"/>
      <c r="H236" s="106"/>
      <c r="I236" s="106"/>
      <c r="J236" s="106"/>
      <c r="K236" s="56"/>
      <c r="L236" s="40"/>
      <c r="M236" s="17"/>
      <c r="N236" s="17"/>
      <c r="O236" s="17"/>
      <c r="P236" s="17"/>
      <c r="Q236" s="17"/>
      <c r="R236" s="17"/>
      <c r="S236" s="17"/>
    </row>
    <row r="237" spans="1:12" s="15" customFormat="1" ht="49.5" customHeight="1" hidden="1" thickBot="1" thickTop="1">
      <c r="A237" s="7"/>
      <c r="B237" s="7"/>
      <c r="C237" s="7"/>
      <c r="D237" s="28"/>
      <c r="E237" s="57"/>
      <c r="F237" s="58"/>
      <c r="G237" s="107">
        <f>F236+1</f>
        <v>40575</v>
      </c>
      <c r="H237" s="108"/>
      <c r="I237" s="108"/>
      <c r="J237" s="58"/>
      <c r="K237" s="58"/>
      <c r="L237" s="39"/>
    </row>
    <row r="238" spans="1:19" s="15" customFormat="1" ht="49.5" customHeight="1" hidden="1" thickTop="1">
      <c r="A238" s="7"/>
      <c r="B238" s="7"/>
      <c r="C238" s="7"/>
      <c r="D238" s="28"/>
      <c r="E238" s="59"/>
      <c r="F238" s="103">
        <f>((ROUNDDOWN((F239/7),0)))*(7)+1</f>
        <v>40573</v>
      </c>
      <c r="G238" s="103"/>
      <c r="H238" s="103"/>
      <c r="I238" s="103"/>
      <c r="J238" s="103"/>
      <c r="K238" s="60"/>
      <c r="L238" s="40"/>
      <c r="M238" s="17"/>
      <c r="N238" s="17"/>
      <c r="O238" s="17"/>
      <c r="P238" s="17"/>
      <c r="Q238" s="17"/>
      <c r="R238" s="17"/>
      <c r="S238" s="17"/>
    </row>
    <row r="239" spans="1:19" s="15" customFormat="1" ht="33" customHeight="1" thickBot="1" thickTop="1">
      <c r="A239" s="7"/>
      <c r="B239" s="7"/>
      <c r="C239" s="7"/>
      <c r="D239" s="28"/>
      <c r="E239" s="61"/>
      <c r="F239" s="104">
        <f>DATE(YEAR(G237),MONTH(G237)+0,0)+1</f>
        <v>40575</v>
      </c>
      <c r="G239" s="104"/>
      <c r="H239" s="104"/>
      <c r="I239" s="104"/>
      <c r="J239" s="104"/>
      <c r="K239" s="51"/>
      <c r="L239" s="41"/>
      <c r="M239" s="8"/>
      <c r="N239" s="8"/>
      <c r="O239" s="8"/>
      <c r="P239" s="8"/>
      <c r="Q239" s="8"/>
      <c r="R239" s="8"/>
      <c r="S239" s="8"/>
    </row>
    <row r="240" spans="1:19" s="15" customFormat="1" ht="49.5" customHeight="1" hidden="1" thickBot="1">
      <c r="A240" s="7"/>
      <c r="B240" s="7"/>
      <c r="C240" s="7"/>
      <c r="D240" s="28"/>
      <c r="E240" s="62"/>
      <c r="F240" s="85">
        <f>(ROUNDDOWN((F239/7),0))*7+1</f>
        <v>40573</v>
      </c>
      <c r="G240" s="85"/>
      <c r="H240" s="85"/>
      <c r="I240" s="85"/>
      <c r="J240" s="85"/>
      <c r="K240" s="62"/>
      <c r="L240" s="40"/>
      <c r="M240" s="17"/>
      <c r="N240" s="17"/>
      <c r="O240" s="17"/>
      <c r="P240" s="17"/>
      <c r="Q240" s="17"/>
      <c r="R240" s="17"/>
      <c r="S240" s="17"/>
    </row>
    <row r="241" spans="1:19" s="15" customFormat="1" ht="99.75" customHeight="1" thickBot="1" thickTop="1">
      <c r="A241" s="7"/>
      <c r="B241" s="7"/>
      <c r="C241" s="7"/>
      <c r="D241" s="93">
        <f aca="true" t="shared" si="26" ref="D241:D251">$F$239</f>
        <v>40575</v>
      </c>
      <c r="E241" s="48"/>
      <c r="F241" s="49"/>
      <c r="G241" s="49"/>
      <c r="H241" s="48"/>
      <c r="I241" s="49"/>
      <c r="J241" s="49"/>
      <c r="K241" s="48"/>
      <c r="L241" s="93">
        <f aca="true" t="shared" si="27" ref="L241:L251">$F$239</f>
        <v>40575</v>
      </c>
      <c r="M241" s="22"/>
      <c r="N241" s="22"/>
      <c r="O241" s="22"/>
      <c r="P241" s="22"/>
      <c r="Q241" s="22"/>
      <c r="R241" s="22"/>
      <c r="S241" s="22"/>
    </row>
    <row r="242" spans="1:19" s="15" customFormat="1" ht="49.5" customHeight="1" thickBot="1" thickTop="1">
      <c r="A242" s="7"/>
      <c r="B242" s="7"/>
      <c r="C242" s="7"/>
      <c r="D242" s="100"/>
      <c r="E242" s="63">
        <f>IF((F240)&lt;F239,"",(F240))</f>
      </c>
      <c r="F242" s="64">
        <f>IF((F240+1)&lt;F239,"",(F240+1))</f>
      </c>
      <c r="G242" s="64">
        <f>IF((F240+2)&lt;F239,"",(F240+2))</f>
        <v>40575</v>
      </c>
      <c r="H242" s="64">
        <f>IF((F240+3)&lt;F239,"",(F240+3))</f>
        <v>40576</v>
      </c>
      <c r="I242" s="64">
        <f>IF((F240+4)&lt;F239,"",(F240+4))</f>
        <v>40577</v>
      </c>
      <c r="J242" s="64">
        <f>IF((F240+5)&lt;F239,"",(F240+5))</f>
        <v>40578</v>
      </c>
      <c r="K242" s="65">
        <f>IF((F240+6)&lt;F239,"",(F240+6))</f>
        <v>40579</v>
      </c>
      <c r="L242" s="100"/>
      <c r="M242" s="21"/>
      <c r="N242" s="21"/>
      <c r="O242" s="21"/>
      <c r="P242" s="21"/>
      <c r="Q242" s="21"/>
      <c r="R242" s="21"/>
      <c r="S242" s="21"/>
    </row>
    <row r="243" spans="1:12" s="15" customFormat="1" ht="99.75" customHeight="1" thickBot="1" thickTop="1">
      <c r="A243" s="7"/>
      <c r="B243" s="7"/>
      <c r="C243" s="7"/>
      <c r="D243" s="93">
        <f t="shared" si="26"/>
        <v>40575</v>
      </c>
      <c r="E243" s="48"/>
      <c r="F243" s="49"/>
      <c r="G243" s="49"/>
      <c r="H243" s="48"/>
      <c r="I243" s="49"/>
      <c r="J243" s="49"/>
      <c r="K243" s="48"/>
      <c r="L243" s="93">
        <f t="shared" si="27"/>
        <v>40575</v>
      </c>
    </row>
    <row r="244" spans="1:19" s="15" customFormat="1" ht="49.5" customHeight="1" thickBot="1" thickTop="1">
      <c r="A244" s="7"/>
      <c r="B244" s="7"/>
      <c r="C244" s="7"/>
      <c r="D244" s="93"/>
      <c r="E244" s="24">
        <f>IF((F240+7)&lt;F239,"",(F240+7))</f>
        <v>40580</v>
      </c>
      <c r="F244" s="9">
        <f>IF((F240+8)&lt;F239,"",(F240+8))</f>
        <v>40581</v>
      </c>
      <c r="G244" s="9">
        <f>IF((F240+9)&lt;F239,"",(F240+9))</f>
        <v>40582</v>
      </c>
      <c r="H244" s="9">
        <f>IF((F240+10)&lt;F239,"",(F240+10))</f>
        <v>40583</v>
      </c>
      <c r="I244" s="9">
        <f>IF((F240+11)&lt;F239,"",(F240+11))</f>
        <v>40584</v>
      </c>
      <c r="J244" s="9">
        <f>IF((F240+12)&lt;F239,"",(F240+12))</f>
        <v>40585</v>
      </c>
      <c r="K244" s="37">
        <f>IF((F240+13)&lt;F239,"",(F240+13))</f>
        <v>40586</v>
      </c>
      <c r="L244" s="93"/>
      <c r="M244" s="21"/>
      <c r="N244" s="21"/>
      <c r="O244" s="21"/>
      <c r="P244" s="21"/>
      <c r="Q244" s="21"/>
      <c r="R244" s="21"/>
      <c r="S244" s="21"/>
    </row>
    <row r="245" spans="1:12" s="15" customFormat="1" ht="99.75" customHeight="1" thickBot="1" thickTop="1">
      <c r="A245" s="7"/>
      <c r="B245" s="7"/>
      <c r="C245" s="7"/>
      <c r="D245" s="93">
        <f t="shared" si="26"/>
        <v>40575</v>
      </c>
      <c r="E245" s="48"/>
      <c r="F245" s="49"/>
      <c r="G245" s="49"/>
      <c r="H245" s="48"/>
      <c r="I245" s="49"/>
      <c r="J245" s="49"/>
      <c r="K245" s="48"/>
      <c r="L245" s="93">
        <f t="shared" si="27"/>
        <v>40575</v>
      </c>
    </row>
    <row r="246" spans="1:19" s="15" customFormat="1" ht="49.5" customHeight="1" thickBot="1" thickTop="1">
      <c r="A246" s="7"/>
      <c r="B246" s="7"/>
      <c r="C246" s="7"/>
      <c r="D246" s="100"/>
      <c r="E246" s="24">
        <f>F240+14</f>
        <v>40587</v>
      </c>
      <c r="F246" s="9">
        <f>F240+15</f>
        <v>40588</v>
      </c>
      <c r="G246" s="9">
        <f>F240+16</f>
        <v>40589</v>
      </c>
      <c r="H246" s="9">
        <f>F240+17</f>
        <v>40590</v>
      </c>
      <c r="I246" s="9">
        <f>F240+18</f>
        <v>40591</v>
      </c>
      <c r="J246" s="9">
        <f>IF((F240+19)&gt;F253,"",(F240+19))</f>
        <v>40592</v>
      </c>
      <c r="K246" s="37">
        <f>IF((F240+20)&gt;F253,"",(F240+20))</f>
        <v>40593</v>
      </c>
      <c r="L246" s="100"/>
      <c r="M246" s="21"/>
      <c r="N246" s="21"/>
      <c r="O246" s="21"/>
      <c r="P246" s="21"/>
      <c r="Q246" s="21"/>
      <c r="R246" s="21"/>
      <c r="S246" s="21"/>
    </row>
    <row r="247" spans="1:12" s="15" customFormat="1" ht="99.75" customHeight="1" thickBot="1" thickTop="1">
      <c r="A247" s="7"/>
      <c r="B247" s="7"/>
      <c r="C247" s="7"/>
      <c r="D247" s="93">
        <f t="shared" si="26"/>
        <v>40575</v>
      </c>
      <c r="E247" s="48"/>
      <c r="F247" s="49"/>
      <c r="G247" s="49"/>
      <c r="H247" s="48"/>
      <c r="I247" s="49"/>
      <c r="J247" s="49"/>
      <c r="K247" s="48"/>
      <c r="L247" s="93">
        <f t="shared" si="27"/>
        <v>40575</v>
      </c>
    </row>
    <row r="248" spans="1:19" s="15" customFormat="1" ht="49.5" customHeight="1" thickBot="1" thickTop="1">
      <c r="A248" s="7"/>
      <c r="B248" s="7"/>
      <c r="C248" s="7"/>
      <c r="D248" s="100"/>
      <c r="E248" s="24">
        <f>IF((F240+21)&gt;F253,"",(F240+21))</f>
        <v>40594</v>
      </c>
      <c r="F248" s="9">
        <f>IF((F240+22)&gt;F253,"",(F240+22))</f>
        <v>40595</v>
      </c>
      <c r="G248" s="9">
        <f>IF((F240+23)&gt;F253,"",(F240+23))</f>
        <v>40596</v>
      </c>
      <c r="H248" s="9">
        <f>IF((F240+24)&gt;F253,"",(F240+24))</f>
        <v>40597</v>
      </c>
      <c r="I248" s="9">
        <f>IF((F240+25)&gt;F253,"",(F240+25))</f>
        <v>40598</v>
      </c>
      <c r="J248" s="9">
        <f>IF((F240+26)&gt;F253,"",(F240+26))</f>
        <v>40599</v>
      </c>
      <c r="K248" s="37">
        <f>IF((F240+27)&gt;F253,"",(F240+27))</f>
        <v>40600</v>
      </c>
      <c r="L248" s="100"/>
      <c r="M248" s="21"/>
      <c r="N248" s="21"/>
      <c r="O248" s="21"/>
      <c r="P248" s="21"/>
      <c r="Q248" s="21"/>
      <c r="R248" s="21"/>
      <c r="S248" s="21"/>
    </row>
    <row r="249" spans="1:12" s="15" customFormat="1" ht="99.75" customHeight="1" thickBot="1" thickTop="1">
      <c r="A249" s="7"/>
      <c r="B249" s="7"/>
      <c r="C249" s="7"/>
      <c r="D249" s="93">
        <f t="shared" si="26"/>
        <v>40575</v>
      </c>
      <c r="E249" s="48"/>
      <c r="F249" s="49"/>
      <c r="G249" s="49"/>
      <c r="H249" s="48"/>
      <c r="I249" s="49"/>
      <c r="J249" s="49"/>
      <c r="K249" s="48"/>
      <c r="L249" s="93">
        <f t="shared" si="27"/>
        <v>40575</v>
      </c>
    </row>
    <row r="250" spans="1:19" s="15" customFormat="1" ht="49.5" customHeight="1" thickBot="1" thickTop="1">
      <c r="A250" s="7"/>
      <c r="B250" s="7"/>
      <c r="C250" s="7"/>
      <c r="D250" s="100"/>
      <c r="E250" s="24">
        <f>IF((F240+28)&gt;F253,"",(F240+28))</f>
        <v>40601</v>
      </c>
      <c r="F250" s="9">
        <f>IF((F240+29)&gt;F253,"",(F240+29))</f>
        <v>40602</v>
      </c>
      <c r="G250" s="9">
        <f>IF((F240+30)&gt;F253,"",(F240+30))</f>
      </c>
      <c r="H250" s="9">
        <f>IF((F240+31)&gt;F253,"",(F240+31))</f>
      </c>
      <c r="I250" s="9">
        <f>IF((F240+32)&gt;F253,"",(F240+32))</f>
      </c>
      <c r="J250" s="9">
        <f>IF((F240+33)&gt;F253,"",(F240+33))</f>
      </c>
      <c r="K250" s="37">
        <f>IF((F240+34)&gt;F253,"",(F240+34))</f>
      </c>
      <c r="L250" s="100"/>
      <c r="M250" s="21"/>
      <c r="N250" s="21"/>
      <c r="O250" s="21"/>
      <c r="P250" s="21"/>
      <c r="Q250" s="21"/>
      <c r="R250" s="21"/>
      <c r="S250" s="21"/>
    </row>
    <row r="251" spans="1:12" s="15" customFormat="1" ht="99.75" customHeight="1" thickBot="1" thickTop="1">
      <c r="A251" s="7"/>
      <c r="B251" s="7"/>
      <c r="C251" s="7"/>
      <c r="D251" s="93">
        <f t="shared" si="26"/>
        <v>40575</v>
      </c>
      <c r="E251" s="48"/>
      <c r="F251" s="49"/>
      <c r="G251" s="49"/>
      <c r="H251" s="48"/>
      <c r="I251" s="49"/>
      <c r="J251" s="49"/>
      <c r="K251" s="48"/>
      <c r="L251" s="93">
        <f t="shared" si="27"/>
        <v>40575</v>
      </c>
    </row>
    <row r="252" spans="1:19" s="15" customFormat="1" ht="49.5" customHeight="1" thickBot="1" thickTop="1">
      <c r="A252" s="7"/>
      <c r="B252" s="7"/>
      <c r="C252" s="7"/>
      <c r="D252" s="100"/>
      <c r="E252" s="24">
        <f>IF((F240+35)&gt;F253,"",(F240+35))</f>
      </c>
      <c r="F252" s="9">
        <f>IF((F240+36)&gt;F253,"",(F240+36))</f>
      </c>
      <c r="G252" s="9">
        <f>IF((F240+37)&gt;F253,"",(F240+37))</f>
      </c>
      <c r="H252" s="9">
        <f>IF((F240+38)&gt;F253,"",(F240+38))</f>
      </c>
      <c r="I252" s="9">
        <f>IF((F240+39)&gt;F253,"",(F240+39))</f>
      </c>
      <c r="J252" s="9">
        <f>IF((F240+40)&gt;F253,"",(F240+40))</f>
      </c>
      <c r="K252" s="37">
        <f>IF((F240+41)&gt;F253,"",(F240+41))</f>
      </c>
      <c r="L252" s="100"/>
      <c r="M252" s="21"/>
      <c r="N252" s="21"/>
      <c r="O252" s="21"/>
      <c r="P252" s="21"/>
      <c r="Q252" s="21"/>
      <c r="R252" s="21"/>
      <c r="S252" s="21"/>
    </row>
    <row r="253" spans="1:19" s="15" customFormat="1" ht="49.5" customHeight="1" hidden="1" thickBot="1" thickTop="1">
      <c r="A253" s="7"/>
      <c r="B253" s="7"/>
      <c r="C253" s="7"/>
      <c r="D253" s="28"/>
      <c r="E253" s="55"/>
      <c r="F253" s="105">
        <f>DATE(YEAR(F239),MONTH(F239)+1,0)</f>
        <v>40602</v>
      </c>
      <c r="G253" s="106"/>
      <c r="H253" s="106"/>
      <c r="I253" s="106"/>
      <c r="J253" s="106"/>
      <c r="K253" s="56"/>
      <c r="L253" s="40"/>
      <c r="M253" s="17"/>
      <c r="N253" s="17"/>
      <c r="O253" s="17"/>
      <c r="P253" s="17"/>
      <c r="Q253" s="17"/>
      <c r="R253" s="17"/>
      <c r="S253" s="17"/>
    </row>
    <row r="254" spans="1:12" s="15" customFormat="1" ht="49.5" customHeight="1" hidden="1" thickBot="1" thickTop="1">
      <c r="A254" s="7"/>
      <c r="B254" s="7"/>
      <c r="C254" s="7"/>
      <c r="D254" s="28"/>
      <c r="E254" s="57"/>
      <c r="F254" s="58"/>
      <c r="G254" s="107">
        <f>F253+1</f>
        <v>40603</v>
      </c>
      <c r="H254" s="108"/>
      <c r="I254" s="108"/>
      <c r="J254" s="58"/>
      <c r="K254" s="58"/>
      <c r="L254" s="39"/>
    </row>
    <row r="255" spans="1:19" s="15" customFormat="1" ht="49.5" customHeight="1" hidden="1" thickTop="1">
      <c r="A255" s="7"/>
      <c r="B255" s="7"/>
      <c r="C255" s="7"/>
      <c r="D255" s="28"/>
      <c r="E255" s="59"/>
      <c r="F255" s="103">
        <f>((ROUNDDOWN((F256/7),0)))*(7)+1</f>
        <v>40601</v>
      </c>
      <c r="G255" s="103"/>
      <c r="H255" s="103"/>
      <c r="I255" s="103"/>
      <c r="J255" s="103"/>
      <c r="K255" s="60"/>
      <c r="L255" s="40"/>
      <c r="M255" s="17"/>
      <c r="N255" s="17"/>
      <c r="O255" s="17"/>
      <c r="P255" s="17"/>
      <c r="Q255" s="17"/>
      <c r="R255" s="17"/>
      <c r="S255" s="17"/>
    </row>
    <row r="256" spans="1:19" s="15" customFormat="1" ht="33" customHeight="1" thickBot="1" thickTop="1">
      <c r="A256" s="7"/>
      <c r="B256" s="7"/>
      <c r="C256" s="7"/>
      <c r="D256" s="28"/>
      <c r="E256" s="61"/>
      <c r="F256" s="104">
        <f>DATE(YEAR(G254),MONTH(G254)+0,0)+1</f>
        <v>40603</v>
      </c>
      <c r="G256" s="104"/>
      <c r="H256" s="104"/>
      <c r="I256" s="104"/>
      <c r="J256" s="104"/>
      <c r="K256" s="51"/>
      <c r="L256" s="41"/>
      <c r="M256" s="8"/>
      <c r="N256" s="8"/>
      <c r="O256" s="8"/>
      <c r="P256" s="8"/>
      <c r="Q256" s="8"/>
      <c r="R256" s="8"/>
      <c r="S256" s="8"/>
    </row>
    <row r="257" spans="1:19" s="15" customFormat="1" ht="49.5" customHeight="1" hidden="1" thickBot="1">
      <c r="A257" s="7"/>
      <c r="B257" s="7"/>
      <c r="C257" s="7"/>
      <c r="D257" s="28"/>
      <c r="E257" s="62"/>
      <c r="F257" s="85">
        <f>(ROUNDDOWN((F256/7),0))*7+1</f>
        <v>40601</v>
      </c>
      <c r="G257" s="85"/>
      <c r="H257" s="85"/>
      <c r="I257" s="85"/>
      <c r="J257" s="85"/>
      <c r="K257" s="62"/>
      <c r="L257" s="40"/>
      <c r="M257" s="17"/>
      <c r="N257" s="17"/>
      <c r="O257" s="17"/>
      <c r="P257" s="17"/>
      <c r="Q257" s="17"/>
      <c r="R257" s="17"/>
      <c r="S257" s="17"/>
    </row>
    <row r="258" spans="1:19" s="15" customFormat="1" ht="99.75" customHeight="1" thickBot="1" thickTop="1">
      <c r="A258" s="7"/>
      <c r="B258" s="7"/>
      <c r="C258" s="7"/>
      <c r="D258" s="93">
        <f aca="true" t="shared" si="28" ref="D258:D268">$F$256</f>
        <v>40603</v>
      </c>
      <c r="E258" s="48"/>
      <c r="F258" s="49"/>
      <c r="G258" s="49"/>
      <c r="H258" s="48"/>
      <c r="I258" s="49"/>
      <c r="J258" s="49"/>
      <c r="K258" s="48"/>
      <c r="L258" s="93">
        <f aca="true" t="shared" si="29" ref="L258:L268">$F$256</f>
        <v>40603</v>
      </c>
      <c r="M258" s="22"/>
      <c r="N258" s="22"/>
      <c r="O258" s="22"/>
      <c r="P258" s="22"/>
      <c r="Q258" s="22"/>
      <c r="R258" s="22"/>
      <c r="S258" s="22"/>
    </row>
    <row r="259" spans="1:19" s="15" customFormat="1" ht="49.5" customHeight="1" thickBot="1" thickTop="1">
      <c r="A259" s="7"/>
      <c r="B259" s="7"/>
      <c r="C259" s="7"/>
      <c r="D259" s="100"/>
      <c r="E259" s="63">
        <f>IF((F257)&lt;F256,"",(F257))</f>
      </c>
      <c r="F259" s="64">
        <f>IF((F257+1)&lt;F256,"",(F257+1))</f>
      </c>
      <c r="G259" s="64">
        <f>IF((F257+2)&lt;F256,"",(F257+2))</f>
        <v>40603</v>
      </c>
      <c r="H259" s="64">
        <f>IF((F257+3)&lt;F256,"",(F257+3))</f>
        <v>40604</v>
      </c>
      <c r="I259" s="64">
        <f>IF((F257+4)&lt;F256,"",(F257+4))</f>
        <v>40605</v>
      </c>
      <c r="J259" s="64">
        <f>IF((F257+5)&lt;F256,"",(F257+5))</f>
        <v>40606</v>
      </c>
      <c r="K259" s="65">
        <f>IF((F257+6)&lt;F256,"",(F257+6))</f>
        <v>40607</v>
      </c>
      <c r="L259" s="100"/>
      <c r="M259" s="21"/>
      <c r="N259" s="21"/>
      <c r="O259" s="21"/>
      <c r="P259" s="21"/>
      <c r="Q259" s="21"/>
      <c r="R259" s="21"/>
      <c r="S259" s="21"/>
    </row>
    <row r="260" spans="1:12" s="15" customFormat="1" ht="99.75" customHeight="1" thickBot="1" thickTop="1">
      <c r="A260" s="7"/>
      <c r="B260" s="7"/>
      <c r="C260" s="7"/>
      <c r="D260" s="93">
        <f t="shared" si="28"/>
        <v>40603</v>
      </c>
      <c r="E260" s="48"/>
      <c r="F260" s="49"/>
      <c r="G260" s="49"/>
      <c r="H260" s="48"/>
      <c r="I260" s="49"/>
      <c r="J260" s="49"/>
      <c r="K260" s="48"/>
      <c r="L260" s="93">
        <f t="shared" si="29"/>
        <v>40603</v>
      </c>
    </row>
    <row r="261" spans="1:19" s="15" customFormat="1" ht="49.5" customHeight="1" thickBot="1" thickTop="1">
      <c r="A261" s="7"/>
      <c r="B261" s="7"/>
      <c r="C261" s="7"/>
      <c r="D261" s="93"/>
      <c r="E261" s="24">
        <f>IF((F257+7)&lt;F256,"",(F257+7))</f>
        <v>40608</v>
      </c>
      <c r="F261" s="9">
        <f>IF((F257+8)&lt;F256,"",(F257+8))</f>
        <v>40609</v>
      </c>
      <c r="G261" s="9">
        <f>IF((F257+9)&lt;F256,"",(F257+9))</f>
        <v>40610</v>
      </c>
      <c r="H261" s="9">
        <f>IF((F257+10)&lt;F256,"",(F257+10))</f>
        <v>40611</v>
      </c>
      <c r="I261" s="9">
        <f>IF((F257+11)&lt;F256,"",(F257+11))</f>
        <v>40612</v>
      </c>
      <c r="J261" s="9">
        <f>IF((F257+12)&lt;F256,"",(F257+12))</f>
        <v>40613</v>
      </c>
      <c r="K261" s="37">
        <f>IF((F257+13)&lt;F256,"",(F257+13))</f>
        <v>40614</v>
      </c>
      <c r="L261" s="93"/>
      <c r="M261" s="21"/>
      <c r="N261" s="21"/>
      <c r="O261" s="21"/>
      <c r="P261" s="21"/>
      <c r="Q261" s="21"/>
      <c r="R261" s="21"/>
      <c r="S261" s="21"/>
    </row>
    <row r="262" spans="1:12" s="15" customFormat="1" ht="99.75" customHeight="1" thickBot="1" thickTop="1">
      <c r="A262" s="7"/>
      <c r="B262" s="7"/>
      <c r="C262" s="7"/>
      <c r="D262" s="93">
        <f t="shared" si="28"/>
        <v>40603</v>
      </c>
      <c r="E262" s="48"/>
      <c r="F262" s="49"/>
      <c r="G262" s="49"/>
      <c r="H262" s="48"/>
      <c r="I262" s="49"/>
      <c r="J262" s="49"/>
      <c r="K262" s="48"/>
      <c r="L262" s="93">
        <f t="shared" si="29"/>
        <v>40603</v>
      </c>
    </row>
    <row r="263" spans="1:19" s="15" customFormat="1" ht="49.5" customHeight="1" thickBot="1" thickTop="1">
      <c r="A263" s="7"/>
      <c r="B263" s="7"/>
      <c r="C263" s="7"/>
      <c r="D263" s="100"/>
      <c r="E263" s="24">
        <f>F257+14</f>
        <v>40615</v>
      </c>
      <c r="F263" s="9">
        <f>F257+15</f>
        <v>40616</v>
      </c>
      <c r="G263" s="9">
        <f>F257+16</f>
        <v>40617</v>
      </c>
      <c r="H263" s="9">
        <f>F257+17</f>
        <v>40618</v>
      </c>
      <c r="I263" s="9">
        <f>F257+18</f>
        <v>40619</v>
      </c>
      <c r="J263" s="9">
        <f>IF((F257+19)&gt;F270,"",(F257+19))</f>
        <v>40620</v>
      </c>
      <c r="K263" s="37">
        <f>IF((F257+20)&gt;F270,"",(F257+20))</f>
        <v>40621</v>
      </c>
      <c r="L263" s="100"/>
      <c r="M263" s="21"/>
      <c r="N263" s="21"/>
      <c r="O263" s="21"/>
      <c r="P263" s="21"/>
      <c r="Q263" s="21"/>
      <c r="R263" s="21"/>
      <c r="S263" s="21"/>
    </row>
    <row r="264" spans="1:12" s="15" customFormat="1" ht="99.75" customHeight="1" thickBot="1" thickTop="1">
      <c r="A264" s="7"/>
      <c r="B264" s="7"/>
      <c r="C264" s="7"/>
      <c r="D264" s="93">
        <f t="shared" si="28"/>
        <v>40603</v>
      </c>
      <c r="E264" s="48"/>
      <c r="F264" s="49"/>
      <c r="G264" s="49"/>
      <c r="H264" s="48"/>
      <c r="I264" s="49"/>
      <c r="J264" s="49"/>
      <c r="K264" s="48"/>
      <c r="L264" s="93">
        <f t="shared" si="29"/>
        <v>40603</v>
      </c>
    </row>
    <row r="265" spans="1:19" s="15" customFormat="1" ht="49.5" customHeight="1" thickBot="1" thickTop="1">
      <c r="A265" s="7"/>
      <c r="B265" s="7"/>
      <c r="C265" s="7"/>
      <c r="D265" s="100"/>
      <c r="E265" s="24">
        <f>IF((F257+21)&gt;F270,"",(F257+21))</f>
        <v>40622</v>
      </c>
      <c r="F265" s="9">
        <f>IF((F257+22)&gt;F270,"",(F257+22))</f>
        <v>40623</v>
      </c>
      <c r="G265" s="9">
        <f>IF((F257+23)&gt;F270,"",(F257+23))</f>
        <v>40624</v>
      </c>
      <c r="H265" s="9">
        <f>IF((F257+24)&gt;F270,"",(F257+24))</f>
        <v>40625</v>
      </c>
      <c r="I265" s="9">
        <f>IF((F257+25)&gt;F270,"",(F257+25))</f>
        <v>40626</v>
      </c>
      <c r="J265" s="9">
        <f>IF((F257+26)&gt;F270,"",(F257+26))</f>
        <v>40627</v>
      </c>
      <c r="K265" s="37">
        <f>IF((F257+27)&gt;F270,"",(F257+27))</f>
        <v>40628</v>
      </c>
      <c r="L265" s="100"/>
      <c r="M265" s="21"/>
      <c r="N265" s="21"/>
      <c r="O265" s="21"/>
      <c r="P265" s="21"/>
      <c r="Q265" s="21"/>
      <c r="R265" s="21"/>
      <c r="S265" s="21"/>
    </row>
    <row r="266" spans="1:12" s="15" customFormat="1" ht="99.75" customHeight="1" thickBot="1" thickTop="1">
      <c r="A266" s="7"/>
      <c r="B266" s="7"/>
      <c r="C266" s="7"/>
      <c r="D266" s="93">
        <f t="shared" si="28"/>
        <v>40603</v>
      </c>
      <c r="E266" s="48"/>
      <c r="F266" s="49"/>
      <c r="G266" s="49"/>
      <c r="H266" s="48"/>
      <c r="I266" s="49"/>
      <c r="J266" s="49"/>
      <c r="K266" s="48"/>
      <c r="L266" s="93">
        <f t="shared" si="29"/>
        <v>40603</v>
      </c>
    </row>
    <row r="267" spans="1:19" s="15" customFormat="1" ht="49.5" customHeight="1" thickBot="1" thickTop="1">
      <c r="A267" s="7"/>
      <c r="B267" s="7"/>
      <c r="C267" s="7"/>
      <c r="D267" s="100"/>
      <c r="E267" s="24">
        <f>IF((F257+28)&gt;F270,"",(F257+28))</f>
        <v>40629</v>
      </c>
      <c r="F267" s="9">
        <f>IF((F257+29)&gt;F270,"",(F257+29))</f>
        <v>40630</v>
      </c>
      <c r="G267" s="9">
        <f>IF((F257+30)&gt;F270,"",(F257+30))</f>
        <v>40631</v>
      </c>
      <c r="H267" s="9">
        <f>IF((F257+31)&gt;F270,"",(F257+31))</f>
        <v>40632</v>
      </c>
      <c r="I267" s="9">
        <f>IF((F257+32)&gt;F270,"",(F257+32))</f>
        <v>40633</v>
      </c>
      <c r="J267" s="9">
        <f>IF((F257+33)&gt;F270,"",(F257+33))</f>
      </c>
      <c r="K267" s="37">
        <f>IF((F257+34)&gt;F270,"",(F257+34))</f>
      </c>
      <c r="L267" s="100"/>
      <c r="M267" s="21"/>
      <c r="N267" s="21"/>
      <c r="O267" s="21"/>
      <c r="P267" s="21"/>
      <c r="Q267" s="21"/>
      <c r="R267" s="21"/>
      <c r="S267" s="21"/>
    </row>
    <row r="268" spans="1:12" s="15" customFormat="1" ht="99.75" customHeight="1" thickBot="1" thickTop="1">
      <c r="A268" s="7"/>
      <c r="B268" s="7"/>
      <c r="C268" s="7"/>
      <c r="D268" s="93">
        <f t="shared" si="28"/>
        <v>40603</v>
      </c>
      <c r="E268" s="48"/>
      <c r="F268" s="49"/>
      <c r="G268" s="49"/>
      <c r="H268" s="48"/>
      <c r="I268" s="49"/>
      <c r="J268" s="49"/>
      <c r="K268" s="48"/>
      <c r="L268" s="93">
        <f t="shared" si="29"/>
        <v>40603</v>
      </c>
    </row>
    <row r="269" spans="1:19" s="15" customFormat="1" ht="49.5" customHeight="1" thickBot="1" thickTop="1">
      <c r="A269" s="7"/>
      <c r="B269" s="7"/>
      <c r="C269" s="7"/>
      <c r="D269" s="100"/>
      <c r="E269" s="24">
        <f>IF((F257+35)&gt;F270,"",(F257+35))</f>
      </c>
      <c r="F269" s="9">
        <f>IF((F257+36)&gt;F270,"",(F257+36))</f>
      </c>
      <c r="G269" s="9">
        <f>IF((F257+37)&gt;F270,"",(F257+37))</f>
      </c>
      <c r="H269" s="9">
        <f>IF((F257+38)&gt;F270,"",(F257+38))</f>
      </c>
      <c r="I269" s="9">
        <f>IF((F257+39)&gt;F270,"",(F257+39))</f>
      </c>
      <c r="J269" s="9">
        <f>IF((F257+40)&gt;F270,"",(F257+40))</f>
      </c>
      <c r="K269" s="37">
        <f>IF((F257+41)&gt;F270,"",(F257+41))</f>
      </c>
      <c r="L269" s="100"/>
      <c r="M269" s="21"/>
      <c r="N269" s="21"/>
      <c r="O269" s="21"/>
      <c r="P269" s="21"/>
      <c r="Q269" s="21"/>
      <c r="R269" s="21"/>
      <c r="S269" s="21"/>
    </row>
    <row r="270" spans="1:19" s="15" customFormat="1" ht="49.5" customHeight="1" hidden="1" thickBot="1" thickTop="1">
      <c r="A270" s="7"/>
      <c r="B270" s="7"/>
      <c r="C270" s="7"/>
      <c r="D270" s="28"/>
      <c r="E270" s="55"/>
      <c r="F270" s="105">
        <f>DATE(YEAR(F256),MONTH(F256)+1,0)</f>
        <v>40633</v>
      </c>
      <c r="G270" s="106"/>
      <c r="H270" s="106"/>
      <c r="I270" s="106"/>
      <c r="J270" s="106"/>
      <c r="K270" s="56"/>
      <c r="L270" s="40"/>
      <c r="M270" s="17"/>
      <c r="N270" s="17"/>
      <c r="O270" s="17"/>
      <c r="P270" s="17"/>
      <c r="Q270" s="17"/>
      <c r="R270" s="17"/>
      <c r="S270" s="17"/>
    </row>
    <row r="271" spans="1:12" s="15" customFormat="1" ht="49.5" customHeight="1" hidden="1" thickBot="1" thickTop="1">
      <c r="A271" s="7"/>
      <c r="B271" s="7"/>
      <c r="C271" s="7"/>
      <c r="D271" s="28"/>
      <c r="E271" s="57"/>
      <c r="F271" s="58"/>
      <c r="G271" s="107">
        <f>F270+1</f>
        <v>40634</v>
      </c>
      <c r="H271" s="108"/>
      <c r="I271" s="108"/>
      <c r="J271" s="58"/>
      <c r="K271" s="58"/>
      <c r="L271" s="39"/>
    </row>
    <row r="272" spans="1:19" s="15" customFormat="1" ht="49.5" customHeight="1" hidden="1" thickTop="1">
      <c r="A272" s="7"/>
      <c r="B272" s="7"/>
      <c r="C272" s="7"/>
      <c r="D272" s="28"/>
      <c r="E272" s="59"/>
      <c r="F272" s="103">
        <f>((ROUNDDOWN((F273/7),0)))*(7)+1</f>
        <v>40629</v>
      </c>
      <c r="G272" s="103"/>
      <c r="H272" s="103"/>
      <c r="I272" s="103"/>
      <c r="J272" s="103"/>
      <c r="K272" s="60"/>
      <c r="L272" s="40"/>
      <c r="M272" s="17"/>
      <c r="N272" s="17"/>
      <c r="O272" s="17"/>
      <c r="P272" s="17"/>
      <c r="Q272" s="17"/>
      <c r="R272" s="17"/>
      <c r="S272" s="17"/>
    </row>
    <row r="273" spans="1:19" s="15" customFormat="1" ht="33" customHeight="1" thickBot="1" thickTop="1">
      <c r="A273" s="7"/>
      <c r="B273" s="7"/>
      <c r="C273" s="7"/>
      <c r="D273" s="28"/>
      <c r="E273" s="61"/>
      <c r="F273" s="104">
        <f>DATE(YEAR(G271),MONTH(G271)+0,0)+1</f>
        <v>40634</v>
      </c>
      <c r="G273" s="104"/>
      <c r="H273" s="104"/>
      <c r="I273" s="104"/>
      <c r="J273" s="104"/>
      <c r="K273" s="51"/>
      <c r="L273" s="41"/>
      <c r="M273" s="8"/>
      <c r="N273" s="8"/>
      <c r="O273" s="8"/>
      <c r="P273" s="8"/>
      <c r="Q273" s="8"/>
      <c r="R273" s="8"/>
      <c r="S273" s="8"/>
    </row>
    <row r="274" spans="1:19" s="15" customFormat="1" ht="49.5" customHeight="1" hidden="1" thickBot="1">
      <c r="A274" s="7"/>
      <c r="B274" s="7"/>
      <c r="C274" s="7"/>
      <c r="D274" s="28"/>
      <c r="E274" s="62"/>
      <c r="F274" s="85">
        <f>(ROUNDDOWN((F273/7),0))*7+1</f>
        <v>40629</v>
      </c>
      <c r="G274" s="85"/>
      <c r="H274" s="85"/>
      <c r="I274" s="85"/>
      <c r="J274" s="85"/>
      <c r="K274" s="62"/>
      <c r="L274" s="40"/>
      <c r="M274" s="17"/>
      <c r="N274" s="17"/>
      <c r="O274" s="17"/>
      <c r="P274" s="17"/>
      <c r="Q274" s="17"/>
      <c r="R274" s="17"/>
      <c r="S274" s="17"/>
    </row>
    <row r="275" spans="1:19" s="15" customFormat="1" ht="99.75" customHeight="1" thickBot="1" thickTop="1">
      <c r="A275" s="7"/>
      <c r="B275" s="7"/>
      <c r="C275" s="7"/>
      <c r="D275" s="93">
        <f aca="true" t="shared" si="30" ref="D275:D285">$F$273</f>
        <v>40634</v>
      </c>
      <c r="E275" s="48"/>
      <c r="F275" s="49"/>
      <c r="G275" s="49"/>
      <c r="H275" s="48"/>
      <c r="I275" s="49"/>
      <c r="J275" s="49"/>
      <c r="K275" s="48"/>
      <c r="L275" s="93">
        <f aca="true" t="shared" si="31" ref="L275:L285">$F$273</f>
        <v>40634</v>
      </c>
      <c r="M275" s="22"/>
      <c r="N275" s="22"/>
      <c r="O275" s="22"/>
      <c r="P275" s="22"/>
      <c r="Q275" s="22"/>
      <c r="R275" s="22"/>
      <c r="S275" s="22"/>
    </row>
    <row r="276" spans="1:19" s="15" customFormat="1" ht="49.5" customHeight="1" thickBot="1" thickTop="1">
      <c r="A276" s="7"/>
      <c r="B276" s="7"/>
      <c r="C276" s="7"/>
      <c r="D276" s="100"/>
      <c r="E276" s="63">
        <f>IF((F274)&lt;F273,"",(F274))</f>
      </c>
      <c r="F276" s="64">
        <f>IF((F274+1)&lt;F273,"",(F274+1))</f>
      </c>
      <c r="G276" s="64">
        <f>IF((F274+2)&lt;F273,"",(F274+2))</f>
      </c>
      <c r="H276" s="64">
        <f>IF((F274+3)&lt;F273,"",(F274+3))</f>
      </c>
      <c r="I276" s="64">
        <f>IF((F274+4)&lt;F273,"",(F274+4))</f>
      </c>
      <c r="J276" s="64">
        <f>IF((F274+5)&lt;F273,"",(F274+5))</f>
        <v>40634</v>
      </c>
      <c r="K276" s="65">
        <f>IF((F274+6)&lt;F273,"",(F274+6))</f>
        <v>40635</v>
      </c>
      <c r="L276" s="100"/>
      <c r="M276" s="21"/>
      <c r="N276" s="21"/>
      <c r="O276" s="21"/>
      <c r="P276" s="21"/>
      <c r="Q276" s="21"/>
      <c r="R276" s="21"/>
      <c r="S276" s="21"/>
    </row>
    <row r="277" spans="1:12" s="15" customFormat="1" ht="99.75" customHeight="1" thickBot="1" thickTop="1">
      <c r="A277" s="7"/>
      <c r="B277" s="7"/>
      <c r="C277" s="7"/>
      <c r="D277" s="93">
        <f t="shared" si="30"/>
        <v>40634</v>
      </c>
      <c r="E277" s="48"/>
      <c r="F277" s="49"/>
      <c r="G277" s="49"/>
      <c r="H277" s="48"/>
      <c r="I277" s="49"/>
      <c r="J277" s="49"/>
      <c r="K277" s="48"/>
      <c r="L277" s="93">
        <f t="shared" si="31"/>
        <v>40634</v>
      </c>
    </row>
    <row r="278" spans="1:19" s="15" customFormat="1" ht="49.5" customHeight="1" thickBot="1" thickTop="1">
      <c r="A278" s="7"/>
      <c r="B278" s="7"/>
      <c r="C278" s="7"/>
      <c r="D278" s="93"/>
      <c r="E278" s="24">
        <f>IF((F274+7)&lt;F273,"",(F274+7))</f>
        <v>40636</v>
      </c>
      <c r="F278" s="9">
        <f>IF((F274+8)&lt;F273,"",(F274+8))</f>
        <v>40637</v>
      </c>
      <c r="G278" s="9">
        <f>IF((F274+9)&lt;F273,"",(F274+9))</f>
        <v>40638</v>
      </c>
      <c r="H278" s="9">
        <f>IF((F274+10)&lt;F273,"",(F274+10))</f>
        <v>40639</v>
      </c>
      <c r="I278" s="9">
        <f>IF((F274+11)&lt;F273,"",(F274+11))</f>
        <v>40640</v>
      </c>
      <c r="J278" s="9">
        <f>IF((F274+12)&lt;F273,"",(F274+12))</f>
        <v>40641</v>
      </c>
      <c r="K278" s="37">
        <f>IF((F274+13)&lt;F273,"",(F274+13))</f>
        <v>40642</v>
      </c>
      <c r="L278" s="93"/>
      <c r="M278" s="21"/>
      <c r="N278" s="21"/>
      <c r="O278" s="21"/>
      <c r="P278" s="21"/>
      <c r="Q278" s="21"/>
      <c r="R278" s="21"/>
      <c r="S278" s="21"/>
    </row>
    <row r="279" spans="1:12" s="15" customFormat="1" ht="99.75" customHeight="1" thickBot="1" thickTop="1">
      <c r="A279" s="7"/>
      <c r="B279" s="7"/>
      <c r="C279" s="7"/>
      <c r="D279" s="93">
        <f t="shared" si="30"/>
        <v>40634</v>
      </c>
      <c r="E279" s="48"/>
      <c r="F279" s="49"/>
      <c r="G279" s="49"/>
      <c r="H279" s="48"/>
      <c r="I279" s="49"/>
      <c r="J279" s="49"/>
      <c r="K279" s="48"/>
      <c r="L279" s="93">
        <f t="shared" si="31"/>
        <v>40634</v>
      </c>
    </row>
    <row r="280" spans="1:19" s="15" customFormat="1" ht="49.5" customHeight="1" thickBot="1" thickTop="1">
      <c r="A280" s="7"/>
      <c r="B280" s="7"/>
      <c r="C280" s="7"/>
      <c r="D280" s="100"/>
      <c r="E280" s="24">
        <f>F274+14</f>
        <v>40643</v>
      </c>
      <c r="F280" s="9">
        <f>F274+15</f>
        <v>40644</v>
      </c>
      <c r="G280" s="9">
        <f>F274+16</f>
        <v>40645</v>
      </c>
      <c r="H280" s="9">
        <f>F274+17</f>
        <v>40646</v>
      </c>
      <c r="I280" s="9">
        <f>F274+18</f>
        <v>40647</v>
      </c>
      <c r="J280" s="9">
        <f>IF((F274+19)&gt;F287,"",(F274+19))</f>
        <v>40648</v>
      </c>
      <c r="K280" s="37">
        <f>IF((F274+20)&gt;F287,"",(F274+20))</f>
        <v>40649</v>
      </c>
      <c r="L280" s="100"/>
      <c r="M280" s="21"/>
      <c r="N280" s="21"/>
      <c r="O280" s="21"/>
      <c r="P280" s="21"/>
      <c r="Q280" s="21"/>
      <c r="R280" s="21"/>
      <c r="S280" s="21"/>
    </row>
    <row r="281" spans="1:12" s="15" customFormat="1" ht="99.75" customHeight="1" thickBot="1" thickTop="1">
      <c r="A281" s="7"/>
      <c r="B281" s="7"/>
      <c r="C281" s="7"/>
      <c r="D281" s="93">
        <f t="shared" si="30"/>
        <v>40634</v>
      </c>
      <c r="E281" s="48"/>
      <c r="F281" s="49"/>
      <c r="G281" s="49"/>
      <c r="H281" s="48"/>
      <c r="I281" s="49"/>
      <c r="J281" s="49"/>
      <c r="K281" s="48"/>
      <c r="L281" s="93">
        <f t="shared" si="31"/>
        <v>40634</v>
      </c>
    </row>
    <row r="282" spans="1:19" s="15" customFormat="1" ht="49.5" customHeight="1" thickBot="1" thickTop="1">
      <c r="A282" s="7"/>
      <c r="B282" s="7"/>
      <c r="C282" s="7"/>
      <c r="D282" s="100"/>
      <c r="E282" s="24">
        <f>IF((F274+21)&gt;F287,"",(F274+21))</f>
        <v>40650</v>
      </c>
      <c r="F282" s="9">
        <f>IF((F274+22)&gt;F287,"",(F274+22))</f>
        <v>40651</v>
      </c>
      <c r="G282" s="9">
        <f>IF((F274+23)&gt;F287,"",(F274+23))</f>
        <v>40652</v>
      </c>
      <c r="H282" s="9">
        <f>IF((F274+24)&gt;F287,"",(F274+24))</f>
        <v>40653</v>
      </c>
      <c r="I282" s="9">
        <f>IF((F274+25)&gt;F287,"",(F274+25))</f>
        <v>40654</v>
      </c>
      <c r="J282" s="9">
        <f>IF((F274+26)&gt;F287,"",(F274+26))</f>
        <v>40655</v>
      </c>
      <c r="K282" s="37">
        <f>IF((F274+27)&gt;F287,"",(F274+27))</f>
        <v>40656</v>
      </c>
      <c r="L282" s="100"/>
      <c r="M282" s="21"/>
      <c r="N282" s="21"/>
      <c r="O282" s="21"/>
      <c r="P282" s="21"/>
      <c r="Q282" s="21"/>
      <c r="R282" s="21"/>
      <c r="S282" s="21"/>
    </row>
    <row r="283" spans="1:12" s="15" customFormat="1" ht="99.75" customHeight="1" thickBot="1" thickTop="1">
      <c r="A283" s="7"/>
      <c r="B283" s="7"/>
      <c r="C283" s="7"/>
      <c r="D283" s="93">
        <f t="shared" si="30"/>
        <v>40634</v>
      </c>
      <c r="E283" s="48"/>
      <c r="F283" s="49"/>
      <c r="G283" s="49"/>
      <c r="H283" s="48"/>
      <c r="I283" s="49"/>
      <c r="J283" s="49"/>
      <c r="K283" s="48"/>
      <c r="L283" s="93">
        <f t="shared" si="31"/>
        <v>40634</v>
      </c>
    </row>
    <row r="284" spans="1:19" s="15" customFormat="1" ht="49.5" customHeight="1" thickBot="1" thickTop="1">
      <c r="A284" s="7"/>
      <c r="B284" s="7"/>
      <c r="C284" s="7"/>
      <c r="D284" s="100"/>
      <c r="E284" s="24">
        <f>IF((F274+28)&gt;F287,"",(F274+28))</f>
        <v>40657</v>
      </c>
      <c r="F284" s="9">
        <f>IF((F274+29)&gt;F287,"",(F274+29))</f>
        <v>40658</v>
      </c>
      <c r="G284" s="9">
        <f>IF((F274+30)&gt;F287,"",(F274+30))</f>
        <v>40659</v>
      </c>
      <c r="H284" s="9">
        <f>IF((F274+31)&gt;F287,"",(F274+31))</f>
        <v>40660</v>
      </c>
      <c r="I284" s="9">
        <f>IF((F274+32)&gt;F287,"",(F274+32))</f>
        <v>40661</v>
      </c>
      <c r="J284" s="9">
        <f>IF((F274+33)&gt;F287,"",(F274+33))</f>
        <v>40662</v>
      </c>
      <c r="K284" s="37">
        <f>IF((F274+34)&gt;F287,"",(F274+34))</f>
        <v>40663</v>
      </c>
      <c r="L284" s="100"/>
      <c r="M284" s="21"/>
      <c r="N284" s="21"/>
      <c r="O284" s="21"/>
      <c r="P284" s="21"/>
      <c r="Q284" s="21"/>
      <c r="R284" s="21"/>
      <c r="S284" s="21"/>
    </row>
    <row r="285" spans="1:12" s="15" customFormat="1" ht="99.75" customHeight="1" thickBot="1" thickTop="1">
      <c r="A285" s="7"/>
      <c r="B285" s="7"/>
      <c r="C285" s="7"/>
      <c r="D285" s="93">
        <f t="shared" si="30"/>
        <v>40634</v>
      </c>
      <c r="E285" s="48"/>
      <c r="F285" s="49"/>
      <c r="G285" s="49"/>
      <c r="H285" s="48"/>
      <c r="I285" s="49"/>
      <c r="J285" s="49"/>
      <c r="K285" s="48"/>
      <c r="L285" s="93">
        <f t="shared" si="31"/>
        <v>40634</v>
      </c>
    </row>
    <row r="286" spans="1:19" s="15" customFormat="1" ht="49.5" customHeight="1" thickBot="1" thickTop="1">
      <c r="A286" s="7"/>
      <c r="B286" s="7"/>
      <c r="C286" s="7"/>
      <c r="D286" s="100"/>
      <c r="E286" s="24">
        <f>IF((F274+35)&gt;F287,"",(F274+35))</f>
      </c>
      <c r="F286" s="9">
        <f>IF((F274+36)&gt;F287,"",(F274+36))</f>
      </c>
      <c r="G286" s="9">
        <f>IF((F274+37)&gt;F287,"",(F274+37))</f>
      </c>
      <c r="H286" s="9">
        <f>IF((F274+38)&gt;F287,"",(F274+38))</f>
      </c>
      <c r="I286" s="9">
        <f>IF((F274+39)&gt;F287,"",(F274+39))</f>
      </c>
      <c r="J286" s="9">
        <f>IF((F274+40)&gt;F287,"",(F274+40))</f>
      </c>
      <c r="K286" s="37">
        <f>IF((F274+41)&gt;F287,"",(F274+41))</f>
      </c>
      <c r="L286" s="100"/>
      <c r="M286" s="21"/>
      <c r="N286" s="21"/>
      <c r="O286" s="21"/>
      <c r="P286" s="21"/>
      <c r="Q286" s="21"/>
      <c r="R286" s="21"/>
      <c r="S286" s="21"/>
    </row>
    <row r="287" spans="1:19" s="15" customFormat="1" ht="49.5" customHeight="1" hidden="1" thickBot="1" thickTop="1">
      <c r="A287" s="7"/>
      <c r="B287" s="7"/>
      <c r="C287" s="7"/>
      <c r="D287" s="28"/>
      <c r="E287" s="55"/>
      <c r="F287" s="105">
        <f>DATE(YEAR(F273),MONTH(F273)+1,0)</f>
        <v>40663</v>
      </c>
      <c r="G287" s="106"/>
      <c r="H287" s="106"/>
      <c r="I287" s="106"/>
      <c r="J287" s="106"/>
      <c r="K287" s="56"/>
      <c r="L287" s="40"/>
      <c r="M287" s="17"/>
      <c r="N287" s="17"/>
      <c r="O287" s="17"/>
      <c r="P287" s="17"/>
      <c r="Q287" s="17"/>
      <c r="R287" s="17"/>
      <c r="S287" s="17"/>
    </row>
    <row r="288" spans="1:12" s="15" customFormat="1" ht="49.5" customHeight="1" hidden="1" thickBot="1" thickTop="1">
      <c r="A288" s="7"/>
      <c r="B288" s="7"/>
      <c r="C288" s="7"/>
      <c r="D288" s="28"/>
      <c r="E288" s="57"/>
      <c r="F288" s="58"/>
      <c r="G288" s="107">
        <f>F287+1</f>
        <v>40664</v>
      </c>
      <c r="H288" s="108"/>
      <c r="I288" s="108"/>
      <c r="J288" s="58"/>
      <c r="K288" s="58"/>
      <c r="L288" s="39"/>
    </row>
    <row r="289" spans="1:19" s="15" customFormat="1" ht="49.5" customHeight="1" hidden="1" thickTop="1">
      <c r="A289" s="7"/>
      <c r="B289" s="7"/>
      <c r="C289" s="7"/>
      <c r="D289" s="28"/>
      <c r="E289" s="59"/>
      <c r="F289" s="103">
        <f>((ROUNDDOWN((F290/7),0)))*(7)+1</f>
        <v>40664</v>
      </c>
      <c r="G289" s="103"/>
      <c r="H289" s="103"/>
      <c r="I289" s="103"/>
      <c r="J289" s="103"/>
      <c r="K289" s="60"/>
      <c r="L289" s="40"/>
      <c r="M289" s="17"/>
      <c r="N289" s="17"/>
      <c r="O289" s="17"/>
      <c r="P289" s="17"/>
      <c r="Q289" s="17"/>
      <c r="R289" s="17"/>
      <c r="S289" s="17"/>
    </row>
    <row r="290" spans="1:19" s="15" customFormat="1" ht="33" customHeight="1" thickBot="1" thickTop="1">
      <c r="A290" s="7"/>
      <c r="B290" s="7"/>
      <c r="C290" s="7"/>
      <c r="D290" s="28"/>
      <c r="E290" s="61"/>
      <c r="F290" s="104">
        <f>DATE(YEAR(G288),MONTH(G288)+0,0)+1</f>
        <v>40664</v>
      </c>
      <c r="G290" s="104"/>
      <c r="H290" s="104"/>
      <c r="I290" s="104"/>
      <c r="J290" s="104"/>
      <c r="K290" s="51"/>
      <c r="L290" s="41"/>
      <c r="M290" s="8"/>
      <c r="N290" s="8"/>
      <c r="O290" s="8"/>
      <c r="P290" s="8"/>
      <c r="Q290" s="8"/>
      <c r="R290" s="8"/>
      <c r="S290" s="8"/>
    </row>
    <row r="291" spans="1:19" s="15" customFormat="1" ht="49.5" customHeight="1" hidden="1" thickBot="1">
      <c r="A291" s="7"/>
      <c r="B291" s="7"/>
      <c r="C291" s="7"/>
      <c r="D291" s="28"/>
      <c r="E291" s="62"/>
      <c r="F291" s="85">
        <f>(ROUNDDOWN((F290/7),0))*7+1</f>
        <v>40664</v>
      </c>
      <c r="G291" s="85"/>
      <c r="H291" s="85"/>
      <c r="I291" s="85"/>
      <c r="J291" s="85"/>
      <c r="K291" s="62"/>
      <c r="L291" s="40"/>
      <c r="M291" s="17"/>
      <c r="N291" s="17"/>
      <c r="O291" s="17"/>
      <c r="P291" s="17"/>
      <c r="Q291" s="17"/>
      <c r="R291" s="17"/>
      <c r="S291" s="17"/>
    </row>
    <row r="292" spans="1:19" s="15" customFormat="1" ht="99.75" customHeight="1" thickBot="1" thickTop="1">
      <c r="A292" s="7"/>
      <c r="B292" s="7"/>
      <c r="C292" s="7"/>
      <c r="D292" s="93">
        <f aca="true" t="shared" si="32" ref="D292:D302">$F$290</f>
        <v>40664</v>
      </c>
      <c r="E292" s="48"/>
      <c r="F292" s="49"/>
      <c r="G292" s="49"/>
      <c r="H292" s="48"/>
      <c r="I292" s="49"/>
      <c r="J292" s="49"/>
      <c r="K292" s="48"/>
      <c r="L292" s="93">
        <f aca="true" t="shared" si="33" ref="L292:L302">$F$290</f>
        <v>40664</v>
      </c>
      <c r="M292" s="22"/>
      <c r="N292" s="22"/>
      <c r="O292" s="22"/>
      <c r="P292" s="22"/>
      <c r="Q292" s="22"/>
      <c r="R292" s="22"/>
      <c r="S292" s="22"/>
    </row>
    <row r="293" spans="1:19" s="15" customFormat="1" ht="49.5" customHeight="1" thickBot="1" thickTop="1">
      <c r="A293" s="7"/>
      <c r="B293" s="7"/>
      <c r="C293" s="7"/>
      <c r="D293" s="100"/>
      <c r="E293" s="63">
        <f>IF((F291)&lt;F290,"",(F291))</f>
        <v>40664</v>
      </c>
      <c r="F293" s="64">
        <f>IF((F291+1)&lt;F290,"",(F291+1))</f>
        <v>40665</v>
      </c>
      <c r="G293" s="64">
        <f>IF((F291+2)&lt;F290,"",(F291+2))</f>
        <v>40666</v>
      </c>
      <c r="H293" s="64">
        <f>IF((F291+3)&lt;F290,"",(F291+3))</f>
        <v>40667</v>
      </c>
      <c r="I293" s="64">
        <f>IF((F291+4)&lt;F290,"",(F291+4))</f>
        <v>40668</v>
      </c>
      <c r="J293" s="64">
        <f>IF((F291+5)&lt;F290,"",(F291+5))</f>
        <v>40669</v>
      </c>
      <c r="K293" s="65">
        <f>IF((F291+6)&lt;F290,"",(F291+6))</f>
        <v>40670</v>
      </c>
      <c r="L293" s="100"/>
      <c r="M293" s="21"/>
      <c r="N293" s="21"/>
      <c r="O293" s="21"/>
      <c r="P293" s="21"/>
      <c r="Q293" s="21"/>
      <c r="R293" s="21"/>
      <c r="S293" s="21"/>
    </row>
    <row r="294" spans="1:12" s="15" customFormat="1" ht="99.75" customHeight="1" thickBot="1" thickTop="1">
      <c r="A294" s="7"/>
      <c r="B294" s="7"/>
      <c r="C294" s="7"/>
      <c r="D294" s="93">
        <f t="shared" si="32"/>
        <v>40664</v>
      </c>
      <c r="E294" s="48"/>
      <c r="F294" s="49"/>
      <c r="G294" s="49"/>
      <c r="H294" s="48"/>
      <c r="I294" s="49"/>
      <c r="J294" s="49"/>
      <c r="K294" s="48"/>
      <c r="L294" s="93">
        <f t="shared" si="33"/>
        <v>40664</v>
      </c>
    </row>
    <row r="295" spans="1:19" s="15" customFormat="1" ht="49.5" customHeight="1" thickBot="1" thickTop="1">
      <c r="A295" s="7"/>
      <c r="B295" s="7"/>
      <c r="C295" s="7"/>
      <c r="D295" s="93"/>
      <c r="E295" s="24">
        <f>IF((F291+7)&lt;F290,"",(F291+7))</f>
        <v>40671</v>
      </c>
      <c r="F295" s="9">
        <f>IF((F291+8)&lt;F290,"",(F291+8))</f>
        <v>40672</v>
      </c>
      <c r="G295" s="9">
        <f>IF((F291+9)&lt;F290,"",(F291+9))</f>
        <v>40673</v>
      </c>
      <c r="H295" s="9">
        <f>IF((F291+10)&lt;F290,"",(F291+10))</f>
        <v>40674</v>
      </c>
      <c r="I295" s="9">
        <f>IF((F291+11)&lt;F290,"",(F291+11))</f>
        <v>40675</v>
      </c>
      <c r="J295" s="9">
        <f>IF((F291+12)&lt;F290,"",(F291+12))</f>
        <v>40676</v>
      </c>
      <c r="K295" s="37">
        <f>IF((F291+13)&lt;F290,"",(F291+13))</f>
        <v>40677</v>
      </c>
      <c r="L295" s="93"/>
      <c r="M295" s="21"/>
      <c r="N295" s="21"/>
      <c r="O295" s="21"/>
      <c r="P295" s="21"/>
      <c r="Q295" s="21"/>
      <c r="R295" s="21"/>
      <c r="S295" s="21"/>
    </row>
    <row r="296" spans="1:12" s="15" customFormat="1" ht="99.75" customHeight="1" thickBot="1" thickTop="1">
      <c r="A296" s="7"/>
      <c r="B296" s="7"/>
      <c r="C296" s="7"/>
      <c r="D296" s="93">
        <f t="shared" si="32"/>
        <v>40664</v>
      </c>
      <c r="E296" s="48"/>
      <c r="F296" s="49"/>
      <c r="G296" s="49"/>
      <c r="H296" s="48"/>
      <c r="I296" s="49"/>
      <c r="J296" s="49"/>
      <c r="K296" s="48"/>
      <c r="L296" s="93">
        <f t="shared" si="33"/>
        <v>40664</v>
      </c>
    </row>
    <row r="297" spans="1:19" s="15" customFormat="1" ht="49.5" customHeight="1" thickBot="1" thickTop="1">
      <c r="A297" s="7"/>
      <c r="B297" s="7"/>
      <c r="C297" s="7"/>
      <c r="D297" s="100"/>
      <c r="E297" s="24">
        <f>F291+14</f>
        <v>40678</v>
      </c>
      <c r="F297" s="9">
        <f>F291+15</f>
        <v>40679</v>
      </c>
      <c r="G297" s="9">
        <f>F291+16</f>
        <v>40680</v>
      </c>
      <c r="H297" s="9">
        <f>F291+17</f>
        <v>40681</v>
      </c>
      <c r="I297" s="9">
        <f>F291+18</f>
        <v>40682</v>
      </c>
      <c r="J297" s="9">
        <f>IF((F291+19)&gt;F304,"",(F291+19))</f>
        <v>40683</v>
      </c>
      <c r="K297" s="37">
        <f>IF((F291+20)&gt;F304,"",(F291+20))</f>
        <v>40684</v>
      </c>
      <c r="L297" s="100"/>
      <c r="M297" s="21"/>
      <c r="N297" s="21"/>
      <c r="O297" s="21"/>
      <c r="P297" s="21"/>
      <c r="Q297" s="21"/>
      <c r="R297" s="21"/>
      <c r="S297" s="21"/>
    </row>
    <row r="298" spans="1:12" s="15" customFormat="1" ht="99.75" customHeight="1" thickBot="1" thickTop="1">
      <c r="A298" s="7"/>
      <c r="B298" s="7"/>
      <c r="C298" s="7"/>
      <c r="D298" s="93">
        <f t="shared" si="32"/>
        <v>40664</v>
      </c>
      <c r="E298" s="48"/>
      <c r="F298" s="49"/>
      <c r="G298" s="49"/>
      <c r="H298" s="48"/>
      <c r="I298" s="49"/>
      <c r="J298" s="49"/>
      <c r="K298" s="48"/>
      <c r="L298" s="93">
        <f t="shared" si="33"/>
        <v>40664</v>
      </c>
    </row>
    <row r="299" spans="1:19" s="15" customFormat="1" ht="49.5" customHeight="1" thickBot="1" thickTop="1">
      <c r="A299" s="7"/>
      <c r="B299" s="7"/>
      <c r="C299" s="7"/>
      <c r="D299" s="100"/>
      <c r="E299" s="24">
        <f>IF((F291+21)&gt;F304,"",(F291+21))</f>
        <v>40685</v>
      </c>
      <c r="F299" s="9">
        <f>IF((F291+22)&gt;F304,"",(F291+22))</f>
        <v>40686</v>
      </c>
      <c r="G299" s="9">
        <f>IF((F291+23)&gt;F304,"",(F291+23))</f>
        <v>40687</v>
      </c>
      <c r="H299" s="9">
        <f>IF((F291+24)&gt;F304,"",(F291+24))</f>
        <v>40688</v>
      </c>
      <c r="I299" s="9">
        <f>IF((F291+25)&gt;F304,"",(F291+25))</f>
        <v>40689</v>
      </c>
      <c r="J299" s="9">
        <f>IF((F291+26)&gt;F304,"",(F291+26))</f>
        <v>40690</v>
      </c>
      <c r="K299" s="37">
        <f>IF((F291+27)&gt;F304,"",(F291+27))</f>
        <v>40691</v>
      </c>
      <c r="L299" s="100"/>
      <c r="M299" s="21"/>
      <c r="N299" s="21"/>
      <c r="O299" s="21"/>
      <c r="P299" s="21"/>
      <c r="Q299" s="21"/>
      <c r="R299" s="21"/>
      <c r="S299" s="21"/>
    </row>
    <row r="300" spans="1:12" s="15" customFormat="1" ht="99.75" customHeight="1" thickBot="1" thickTop="1">
      <c r="A300" s="7"/>
      <c r="B300" s="7"/>
      <c r="C300" s="7"/>
      <c r="D300" s="93">
        <f t="shared" si="32"/>
        <v>40664</v>
      </c>
      <c r="E300" s="48"/>
      <c r="F300" s="49"/>
      <c r="G300" s="49"/>
      <c r="H300" s="48"/>
      <c r="I300" s="49"/>
      <c r="J300" s="49"/>
      <c r="K300" s="48"/>
      <c r="L300" s="93">
        <f t="shared" si="33"/>
        <v>40664</v>
      </c>
    </row>
    <row r="301" spans="1:19" s="15" customFormat="1" ht="49.5" customHeight="1" thickBot="1" thickTop="1">
      <c r="A301" s="7"/>
      <c r="B301" s="7"/>
      <c r="C301" s="7"/>
      <c r="D301" s="100"/>
      <c r="E301" s="24">
        <f>IF((F291+28)&gt;F304,"",(F291+28))</f>
        <v>40692</v>
      </c>
      <c r="F301" s="9">
        <f>IF((F291+29)&gt;F304,"",(F291+29))</f>
        <v>40693</v>
      </c>
      <c r="G301" s="9">
        <f>IF((F291+30)&gt;F304,"",(F291+30))</f>
        <v>40694</v>
      </c>
      <c r="H301" s="9">
        <f>IF((F291+31)&gt;F304,"",(F291+31))</f>
      </c>
      <c r="I301" s="9">
        <f>IF((F291+32)&gt;F304,"",(F291+32))</f>
      </c>
      <c r="J301" s="9">
        <f>IF((F291+33)&gt;F304,"",(F291+33))</f>
      </c>
      <c r="K301" s="37">
        <f>IF((F291+34)&gt;F304,"",(F291+34))</f>
      </c>
      <c r="L301" s="100"/>
      <c r="M301" s="21"/>
      <c r="N301" s="21"/>
      <c r="O301" s="21"/>
      <c r="P301" s="21"/>
      <c r="Q301" s="21"/>
      <c r="R301" s="21"/>
      <c r="S301" s="21"/>
    </row>
    <row r="302" spans="1:12" s="15" customFormat="1" ht="99.75" customHeight="1" thickBot="1" thickTop="1">
      <c r="A302" s="7"/>
      <c r="B302" s="7"/>
      <c r="C302" s="7"/>
      <c r="D302" s="93">
        <f t="shared" si="32"/>
        <v>40664</v>
      </c>
      <c r="E302" s="48"/>
      <c r="F302" s="49"/>
      <c r="G302" s="49"/>
      <c r="H302" s="48"/>
      <c r="I302" s="49"/>
      <c r="J302" s="49"/>
      <c r="K302" s="48"/>
      <c r="L302" s="93">
        <f t="shared" si="33"/>
        <v>40664</v>
      </c>
    </row>
    <row r="303" spans="1:19" s="15" customFormat="1" ht="49.5" customHeight="1" thickBot="1" thickTop="1">
      <c r="A303" s="7"/>
      <c r="B303" s="7"/>
      <c r="C303" s="7"/>
      <c r="D303" s="100"/>
      <c r="E303" s="24">
        <f>IF((F291+35)&gt;F304,"",(F291+35))</f>
      </c>
      <c r="F303" s="9">
        <f>IF((F291+36)&gt;F304,"",(F291+36))</f>
      </c>
      <c r="G303" s="9">
        <f>IF((F291+37)&gt;F304,"",(F291+37))</f>
      </c>
      <c r="H303" s="9">
        <f>IF((F291+38)&gt;F304,"",(F291+38))</f>
      </c>
      <c r="I303" s="9">
        <f>IF((F291+39)&gt;F304,"",(F291+39))</f>
      </c>
      <c r="J303" s="9">
        <f>IF((F291+40)&gt;F304,"",(F291+40))</f>
      </c>
      <c r="K303" s="37">
        <f>IF((F291+41)&gt;F304,"",(F291+41))</f>
      </c>
      <c r="L303" s="100"/>
      <c r="M303" s="21"/>
      <c r="N303" s="21"/>
      <c r="O303" s="21"/>
      <c r="P303" s="21"/>
      <c r="Q303" s="21"/>
      <c r="R303" s="21"/>
      <c r="S303" s="21"/>
    </row>
    <row r="304" spans="1:19" s="15" customFormat="1" ht="49.5" customHeight="1" hidden="1" thickBot="1" thickTop="1">
      <c r="A304" s="7"/>
      <c r="B304" s="7"/>
      <c r="C304" s="7"/>
      <c r="D304" s="28"/>
      <c r="E304" s="55"/>
      <c r="F304" s="105">
        <f>DATE(YEAR(F290),MONTH(F290)+1,0)</f>
        <v>40694</v>
      </c>
      <c r="G304" s="106"/>
      <c r="H304" s="106"/>
      <c r="I304" s="106"/>
      <c r="J304" s="106"/>
      <c r="K304" s="56"/>
      <c r="L304" s="40"/>
      <c r="M304" s="17"/>
      <c r="N304" s="17"/>
      <c r="O304" s="17"/>
      <c r="P304" s="17"/>
      <c r="Q304" s="17"/>
      <c r="R304" s="17"/>
      <c r="S304" s="17"/>
    </row>
    <row r="305" spans="1:12" s="15" customFormat="1" ht="49.5" customHeight="1" hidden="1" thickBot="1" thickTop="1">
      <c r="A305" s="7"/>
      <c r="B305" s="7"/>
      <c r="C305" s="7"/>
      <c r="D305" s="28"/>
      <c r="E305" s="57"/>
      <c r="F305" s="58"/>
      <c r="G305" s="107">
        <f>F304+1</f>
        <v>40695</v>
      </c>
      <c r="H305" s="108"/>
      <c r="I305" s="108"/>
      <c r="J305" s="58"/>
      <c r="K305" s="58"/>
      <c r="L305" s="39"/>
    </row>
    <row r="306" spans="1:19" s="15" customFormat="1" ht="49.5" customHeight="1" hidden="1" thickTop="1">
      <c r="A306" s="7"/>
      <c r="B306" s="7"/>
      <c r="C306" s="7"/>
      <c r="D306" s="28"/>
      <c r="E306" s="59"/>
      <c r="F306" s="103">
        <f>((ROUNDDOWN((F307/7),0)))*(7)+1</f>
        <v>40692</v>
      </c>
      <c r="G306" s="103"/>
      <c r="H306" s="103"/>
      <c r="I306" s="103"/>
      <c r="J306" s="103"/>
      <c r="K306" s="60"/>
      <c r="L306" s="40"/>
      <c r="M306" s="17"/>
      <c r="N306" s="17"/>
      <c r="O306" s="17"/>
      <c r="P306" s="17"/>
      <c r="Q306" s="17"/>
      <c r="R306" s="17"/>
      <c r="S306" s="17"/>
    </row>
    <row r="307" spans="1:19" s="15" customFormat="1" ht="33" customHeight="1" thickBot="1" thickTop="1">
      <c r="A307" s="7"/>
      <c r="B307" s="7"/>
      <c r="C307" s="7"/>
      <c r="D307" s="28"/>
      <c r="E307" s="61"/>
      <c r="F307" s="104">
        <f>DATE(YEAR(G305),MONTH(G305)+0,0)+1</f>
        <v>40695</v>
      </c>
      <c r="G307" s="104"/>
      <c r="H307" s="104"/>
      <c r="I307" s="104"/>
      <c r="J307" s="104"/>
      <c r="K307" s="51"/>
      <c r="L307" s="41"/>
      <c r="M307" s="8"/>
      <c r="N307" s="8"/>
      <c r="O307" s="8"/>
      <c r="P307" s="8"/>
      <c r="Q307" s="8"/>
      <c r="R307" s="8"/>
      <c r="S307" s="8"/>
    </row>
    <row r="308" spans="1:19" s="15" customFormat="1" ht="49.5" customHeight="1" hidden="1" thickBot="1">
      <c r="A308" s="7"/>
      <c r="B308" s="7"/>
      <c r="C308" s="7"/>
      <c r="D308" s="28"/>
      <c r="E308" s="62"/>
      <c r="F308" s="85">
        <f>(ROUNDDOWN((F307/7),0))*7+1</f>
        <v>40692</v>
      </c>
      <c r="G308" s="85"/>
      <c r="H308" s="85"/>
      <c r="I308" s="85"/>
      <c r="J308" s="85"/>
      <c r="K308" s="62"/>
      <c r="L308" s="40"/>
      <c r="M308" s="17"/>
      <c r="N308" s="17"/>
      <c r="O308" s="17"/>
      <c r="P308" s="17"/>
      <c r="Q308" s="17"/>
      <c r="R308" s="17"/>
      <c r="S308" s="17"/>
    </row>
    <row r="309" spans="1:19" s="15" customFormat="1" ht="99.75" customHeight="1" thickBot="1" thickTop="1">
      <c r="A309" s="7"/>
      <c r="B309" s="7"/>
      <c r="C309" s="7"/>
      <c r="D309" s="93">
        <f aca="true" t="shared" si="34" ref="D309:D319">$F$307</f>
        <v>40695</v>
      </c>
      <c r="E309" s="48"/>
      <c r="F309" s="49"/>
      <c r="G309" s="49"/>
      <c r="H309" s="48"/>
      <c r="I309" s="49"/>
      <c r="J309" s="49"/>
      <c r="K309" s="48"/>
      <c r="L309" s="93">
        <f aca="true" t="shared" si="35" ref="L309:L319">$F$307</f>
        <v>40695</v>
      </c>
      <c r="M309" s="22"/>
      <c r="N309" s="22"/>
      <c r="O309" s="22"/>
      <c r="P309" s="22"/>
      <c r="Q309" s="22"/>
      <c r="R309" s="22"/>
      <c r="S309" s="22"/>
    </row>
    <row r="310" spans="1:19" s="15" customFormat="1" ht="49.5" customHeight="1" thickBot="1" thickTop="1">
      <c r="A310" s="7"/>
      <c r="B310" s="7"/>
      <c r="C310" s="7"/>
      <c r="D310" s="100"/>
      <c r="E310" s="63">
        <f>IF((F308)&lt;F307,"",(F308))</f>
      </c>
      <c r="F310" s="64">
        <f>IF((F308+1)&lt;F307,"",(F308+1))</f>
      </c>
      <c r="G310" s="64">
        <f>IF((F308+2)&lt;F307,"",(F308+2))</f>
      </c>
      <c r="H310" s="64">
        <f>IF((F308+3)&lt;F307,"",(F308+3))</f>
        <v>40695</v>
      </c>
      <c r="I310" s="64">
        <f>IF((F308+4)&lt;F307,"",(F308+4))</f>
        <v>40696</v>
      </c>
      <c r="J310" s="64">
        <f>IF((F308+5)&lt;F307,"",(F308+5))</f>
        <v>40697</v>
      </c>
      <c r="K310" s="65">
        <f>IF((F308+6)&lt;F307,"",(F308+6))</f>
        <v>40698</v>
      </c>
      <c r="L310" s="100"/>
      <c r="M310" s="21"/>
      <c r="N310" s="21"/>
      <c r="O310" s="21"/>
      <c r="P310" s="21"/>
      <c r="Q310" s="21"/>
      <c r="R310" s="21"/>
      <c r="S310" s="21"/>
    </row>
    <row r="311" spans="1:12" s="15" customFormat="1" ht="99.75" customHeight="1" thickBot="1" thickTop="1">
      <c r="A311" s="7"/>
      <c r="B311" s="7"/>
      <c r="C311" s="7"/>
      <c r="D311" s="93">
        <f t="shared" si="34"/>
        <v>40695</v>
      </c>
      <c r="E311" s="48"/>
      <c r="F311" s="49"/>
      <c r="G311" s="49"/>
      <c r="H311" s="48"/>
      <c r="I311" s="49"/>
      <c r="J311" s="49"/>
      <c r="K311" s="48"/>
      <c r="L311" s="93">
        <f t="shared" si="35"/>
        <v>40695</v>
      </c>
    </row>
    <row r="312" spans="1:19" s="15" customFormat="1" ht="49.5" customHeight="1" thickBot="1" thickTop="1">
      <c r="A312" s="7"/>
      <c r="B312" s="7"/>
      <c r="C312" s="7"/>
      <c r="D312" s="93"/>
      <c r="E312" s="24">
        <f>IF((F308+7)&lt;F307,"",(F308+7))</f>
        <v>40699</v>
      </c>
      <c r="F312" s="9">
        <f>IF((F308+8)&lt;F307,"",(F308+8))</f>
        <v>40700</v>
      </c>
      <c r="G312" s="9">
        <f>IF((F308+9)&lt;F307,"",(F308+9))</f>
        <v>40701</v>
      </c>
      <c r="H312" s="9">
        <f>IF((F308+10)&lt;F307,"",(F308+10))</f>
        <v>40702</v>
      </c>
      <c r="I312" s="9">
        <f>IF((F308+11)&lt;F307,"",(F308+11))</f>
        <v>40703</v>
      </c>
      <c r="J312" s="9">
        <f>IF((F308+12)&lt;F307,"",(F308+12))</f>
        <v>40704</v>
      </c>
      <c r="K312" s="37">
        <f>IF((F308+13)&lt;F307,"",(F308+13))</f>
        <v>40705</v>
      </c>
      <c r="L312" s="93"/>
      <c r="M312" s="21"/>
      <c r="N312" s="21"/>
      <c r="O312" s="21"/>
      <c r="P312" s="21"/>
      <c r="Q312" s="21"/>
      <c r="R312" s="21"/>
      <c r="S312" s="21"/>
    </row>
    <row r="313" spans="1:12" s="15" customFormat="1" ht="99.75" customHeight="1" thickBot="1" thickTop="1">
      <c r="A313" s="7"/>
      <c r="B313" s="7"/>
      <c r="C313" s="7"/>
      <c r="D313" s="93">
        <f t="shared" si="34"/>
        <v>40695</v>
      </c>
      <c r="E313" s="48"/>
      <c r="F313" s="49"/>
      <c r="G313" s="49"/>
      <c r="H313" s="48"/>
      <c r="I313" s="49"/>
      <c r="J313" s="49"/>
      <c r="K313" s="48"/>
      <c r="L313" s="93">
        <f t="shared" si="35"/>
        <v>40695</v>
      </c>
    </row>
    <row r="314" spans="1:19" s="15" customFormat="1" ht="49.5" customHeight="1" thickBot="1" thickTop="1">
      <c r="A314" s="7"/>
      <c r="B314" s="7"/>
      <c r="C314" s="7"/>
      <c r="D314" s="100"/>
      <c r="E314" s="24">
        <f>F308+14</f>
        <v>40706</v>
      </c>
      <c r="F314" s="9">
        <f>F308+15</f>
        <v>40707</v>
      </c>
      <c r="G314" s="9">
        <f>F308+16</f>
        <v>40708</v>
      </c>
      <c r="H314" s="9">
        <f>F308+17</f>
        <v>40709</v>
      </c>
      <c r="I314" s="9">
        <f>F308+18</f>
        <v>40710</v>
      </c>
      <c r="J314" s="9">
        <f>IF((F308+19)&gt;F321,"",(F308+19))</f>
        <v>40711</v>
      </c>
      <c r="K314" s="37">
        <f>IF((F308+20)&gt;F321,"",(F308+20))</f>
        <v>40712</v>
      </c>
      <c r="L314" s="100"/>
      <c r="M314" s="21"/>
      <c r="N314" s="21"/>
      <c r="O314" s="21"/>
      <c r="P314" s="21"/>
      <c r="Q314" s="21"/>
      <c r="R314" s="21"/>
      <c r="S314" s="21"/>
    </row>
    <row r="315" spans="1:12" s="15" customFormat="1" ht="99.75" customHeight="1" thickBot="1" thickTop="1">
      <c r="A315" s="7"/>
      <c r="B315" s="7"/>
      <c r="C315" s="7"/>
      <c r="D315" s="93">
        <f t="shared" si="34"/>
        <v>40695</v>
      </c>
      <c r="E315" s="48"/>
      <c r="F315" s="49"/>
      <c r="G315" s="49"/>
      <c r="H315" s="48"/>
      <c r="I315" s="49"/>
      <c r="J315" s="49"/>
      <c r="K315" s="48"/>
      <c r="L315" s="93">
        <f t="shared" si="35"/>
        <v>40695</v>
      </c>
    </row>
    <row r="316" spans="1:19" s="15" customFormat="1" ht="49.5" customHeight="1" thickBot="1" thickTop="1">
      <c r="A316" s="7"/>
      <c r="B316" s="7"/>
      <c r="C316" s="7"/>
      <c r="D316" s="100"/>
      <c r="E316" s="24">
        <f>IF((F308+21)&gt;F321,"",(F308+21))</f>
        <v>40713</v>
      </c>
      <c r="F316" s="9">
        <f>IF((F308+22)&gt;F321,"",(F308+22))</f>
        <v>40714</v>
      </c>
      <c r="G316" s="9">
        <f>IF((F308+23)&gt;F321,"",(F308+23))</f>
        <v>40715</v>
      </c>
      <c r="H316" s="9">
        <f>IF((F308+24)&gt;F321,"",(F308+24))</f>
        <v>40716</v>
      </c>
      <c r="I316" s="9">
        <f>IF((F308+25)&gt;F321,"",(F308+25))</f>
        <v>40717</v>
      </c>
      <c r="J316" s="9">
        <f>IF((F308+26)&gt;F321,"",(F308+26))</f>
        <v>40718</v>
      </c>
      <c r="K316" s="37">
        <f>IF((F308+27)&gt;F321,"",(F308+27))</f>
        <v>40719</v>
      </c>
      <c r="L316" s="100"/>
      <c r="M316" s="21"/>
      <c r="N316" s="21"/>
      <c r="O316" s="21"/>
      <c r="P316" s="21"/>
      <c r="Q316" s="21"/>
      <c r="R316" s="21"/>
      <c r="S316" s="21"/>
    </row>
    <row r="317" spans="1:12" s="15" customFormat="1" ht="99.75" customHeight="1" thickBot="1" thickTop="1">
      <c r="A317" s="7"/>
      <c r="B317" s="7"/>
      <c r="C317" s="7"/>
      <c r="D317" s="93">
        <f t="shared" si="34"/>
        <v>40695</v>
      </c>
      <c r="E317" s="48"/>
      <c r="F317" s="49"/>
      <c r="G317" s="49"/>
      <c r="H317" s="48"/>
      <c r="I317" s="49"/>
      <c r="J317" s="49"/>
      <c r="K317" s="48"/>
      <c r="L317" s="93">
        <f t="shared" si="35"/>
        <v>40695</v>
      </c>
    </row>
    <row r="318" spans="1:19" s="15" customFormat="1" ht="49.5" customHeight="1" thickBot="1" thickTop="1">
      <c r="A318" s="7"/>
      <c r="B318" s="7"/>
      <c r="C318" s="7"/>
      <c r="D318" s="100"/>
      <c r="E318" s="24">
        <f>IF((F308+28)&gt;F321,"",(F308+28))</f>
        <v>40720</v>
      </c>
      <c r="F318" s="9">
        <f>IF((F308+29)&gt;F321,"",(F308+29))</f>
        <v>40721</v>
      </c>
      <c r="G318" s="9">
        <f>IF((F308+30)&gt;F321,"",(F308+30))</f>
        <v>40722</v>
      </c>
      <c r="H318" s="9">
        <f>IF((F308+31)&gt;F321,"",(F308+31))</f>
        <v>40723</v>
      </c>
      <c r="I318" s="9">
        <f>IF((F308+32)&gt;F321,"",(F308+32))</f>
        <v>40724</v>
      </c>
      <c r="J318" s="9">
        <f>IF((F308+33)&gt;F321,"",(F308+33))</f>
      </c>
      <c r="K318" s="37">
        <f>IF((F308+34)&gt;F321,"",(F308+34))</f>
      </c>
      <c r="L318" s="100"/>
      <c r="M318" s="21"/>
      <c r="N318" s="21"/>
      <c r="O318" s="21"/>
      <c r="P318" s="21"/>
      <c r="Q318" s="21"/>
      <c r="R318" s="21"/>
      <c r="S318" s="21"/>
    </row>
    <row r="319" spans="1:12" s="15" customFormat="1" ht="99.75" customHeight="1" thickBot="1" thickTop="1">
      <c r="A319" s="7"/>
      <c r="B319" s="7"/>
      <c r="C319" s="7"/>
      <c r="D319" s="93">
        <f t="shared" si="34"/>
        <v>40695</v>
      </c>
      <c r="E319" s="48"/>
      <c r="F319" s="49"/>
      <c r="G319" s="49"/>
      <c r="H319" s="48"/>
      <c r="I319" s="49"/>
      <c r="J319" s="49"/>
      <c r="K319" s="48"/>
      <c r="L319" s="93">
        <f t="shared" si="35"/>
        <v>40695</v>
      </c>
    </row>
    <row r="320" spans="1:19" s="15" customFormat="1" ht="49.5" customHeight="1" thickBot="1" thickTop="1">
      <c r="A320" s="7"/>
      <c r="B320" s="7"/>
      <c r="C320" s="7"/>
      <c r="D320" s="100"/>
      <c r="E320" s="24">
        <f>IF((F308+35)&gt;F321,"",(F308+35))</f>
      </c>
      <c r="F320" s="9">
        <f>IF((F308+36)&gt;F321,"",(F308+36))</f>
      </c>
      <c r="G320" s="9">
        <f>IF((F308+37)&gt;F321,"",(F308+37))</f>
      </c>
      <c r="H320" s="9">
        <f>IF((F308+38)&gt;F321,"",(F308+38))</f>
      </c>
      <c r="I320" s="9">
        <f>IF((F308+39)&gt;F321,"",(F308+39))</f>
      </c>
      <c r="J320" s="9">
        <f>IF((F308+40)&gt;F321,"",(F308+40))</f>
      </c>
      <c r="K320" s="37">
        <f>IF((F308+41)&gt;F321,"",(F308+41))</f>
      </c>
      <c r="L320" s="100"/>
      <c r="M320" s="21"/>
      <c r="N320" s="21"/>
      <c r="O320" s="21"/>
      <c r="P320" s="21"/>
      <c r="Q320" s="21"/>
      <c r="R320" s="21"/>
      <c r="S320" s="21"/>
    </row>
    <row r="321" spans="1:19" s="15" customFormat="1" ht="49.5" customHeight="1" hidden="1" thickBot="1" thickTop="1">
      <c r="A321" s="7"/>
      <c r="B321" s="7"/>
      <c r="C321" s="7"/>
      <c r="D321" s="28"/>
      <c r="E321" s="55"/>
      <c r="F321" s="105">
        <f>DATE(YEAR(F307),MONTH(F307)+1,0)</f>
        <v>40724</v>
      </c>
      <c r="G321" s="106"/>
      <c r="H321" s="106"/>
      <c r="I321" s="106"/>
      <c r="J321" s="106"/>
      <c r="K321" s="56"/>
      <c r="L321" s="40"/>
      <c r="M321" s="17"/>
      <c r="N321" s="17"/>
      <c r="O321" s="17"/>
      <c r="P321" s="17"/>
      <c r="Q321" s="17"/>
      <c r="R321" s="17"/>
      <c r="S321" s="17"/>
    </row>
    <row r="322" spans="1:12" s="15" customFormat="1" ht="49.5" customHeight="1" hidden="1" thickBot="1" thickTop="1">
      <c r="A322" s="7"/>
      <c r="B322" s="7"/>
      <c r="C322" s="7"/>
      <c r="D322" s="28"/>
      <c r="E322" s="57"/>
      <c r="F322" s="58"/>
      <c r="G322" s="107">
        <f>F321+1</f>
        <v>40725</v>
      </c>
      <c r="H322" s="108"/>
      <c r="I322" s="108"/>
      <c r="J322" s="58"/>
      <c r="K322" s="58"/>
      <c r="L322" s="39"/>
    </row>
    <row r="323" spans="1:19" s="15" customFormat="1" ht="49.5" customHeight="1" hidden="1" thickTop="1">
      <c r="A323" s="7"/>
      <c r="B323" s="7"/>
      <c r="C323" s="7"/>
      <c r="D323" s="28"/>
      <c r="E323" s="59"/>
      <c r="F323" s="103">
        <f>((ROUNDDOWN((F324/7),0)))*(7)+1</f>
        <v>40720</v>
      </c>
      <c r="G323" s="103"/>
      <c r="H323" s="103"/>
      <c r="I323" s="103"/>
      <c r="J323" s="103"/>
      <c r="K323" s="60"/>
      <c r="L323" s="40"/>
      <c r="M323" s="17"/>
      <c r="N323" s="17"/>
      <c r="O323" s="17"/>
      <c r="P323" s="17"/>
      <c r="Q323" s="17"/>
      <c r="R323" s="17"/>
      <c r="S323" s="17"/>
    </row>
    <row r="324" spans="1:19" s="15" customFormat="1" ht="33" customHeight="1" thickBot="1" thickTop="1">
      <c r="A324" s="7"/>
      <c r="B324" s="7"/>
      <c r="C324" s="7"/>
      <c r="D324" s="28"/>
      <c r="E324" s="61"/>
      <c r="F324" s="104">
        <f>DATE(YEAR(G322),MONTH(G322)+0,0)+1</f>
        <v>40725</v>
      </c>
      <c r="G324" s="104"/>
      <c r="H324" s="104"/>
      <c r="I324" s="104"/>
      <c r="J324" s="104"/>
      <c r="K324" s="51"/>
      <c r="L324" s="41"/>
      <c r="M324" s="8"/>
      <c r="N324" s="8"/>
      <c r="O324" s="8"/>
      <c r="P324" s="8"/>
      <c r="Q324" s="8"/>
      <c r="R324" s="8"/>
      <c r="S324" s="8"/>
    </row>
    <row r="325" spans="1:19" s="15" customFormat="1" ht="49.5" customHeight="1" hidden="1" thickBot="1">
      <c r="A325" s="7"/>
      <c r="B325" s="7"/>
      <c r="C325" s="7"/>
      <c r="D325" s="28"/>
      <c r="E325" s="62"/>
      <c r="F325" s="85">
        <f>(ROUNDDOWN((F324/7),0))*7+1</f>
        <v>40720</v>
      </c>
      <c r="G325" s="85"/>
      <c r="H325" s="85"/>
      <c r="I325" s="85"/>
      <c r="J325" s="85"/>
      <c r="K325" s="62"/>
      <c r="L325" s="40"/>
      <c r="M325" s="17"/>
      <c r="N325" s="17"/>
      <c r="O325" s="17"/>
      <c r="P325" s="17"/>
      <c r="Q325" s="17"/>
      <c r="R325" s="17"/>
      <c r="S325" s="17"/>
    </row>
    <row r="326" spans="1:19" s="15" customFormat="1" ht="99.75" customHeight="1" thickBot="1" thickTop="1">
      <c r="A326" s="7"/>
      <c r="B326" s="7"/>
      <c r="C326" s="7"/>
      <c r="D326" s="93">
        <f aca="true" t="shared" si="36" ref="D326:D336">$F$324</f>
        <v>40725</v>
      </c>
      <c r="E326" s="48"/>
      <c r="F326" s="49"/>
      <c r="G326" s="49"/>
      <c r="H326" s="48"/>
      <c r="I326" s="49"/>
      <c r="J326" s="49"/>
      <c r="K326" s="48"/>
      <c r="L326" s="93">
        <f aca="true" t="shared" si="37" ref="L326:L336">$F$324</f>
        <v>40725</v>
      </c>
      <c r="M326" s="22"/>
      <c r="N326" s="22"/>
      <c r="O326" s="22"/>
      <c r="P326" s="22"/>
      <c r="Q326" s="22"/>
      <c r="R326" s="22"/>
      <c r="S326" s="22"/>
    </row>
    <row r="327" spans="1:19" s="15" customFormat="1" ht="49.5" customHeight="1" thickBot="1" thickTop="1">
      <c r="A327" s="7"/>
      <c r="B327" s="7"/>
      <c r="C327" s="7"/>
      <c r="D327" s="100"/>
      <c r="E327" s="63">
        <f>IF((F325)&lt;F324,"",(F325))</f>
      </c>
      <c r="F327" s="64">
        <f>IF((F325+1)&lt;F324,"",(F325+1))</f>
      </c>
      <c r="G327" s="64">
        <f>IF((F325+2)&lt;F324,"",(F325+2))</f>
      </c>
      <c r="H327" s="64">
        <f>IF((F325+3)&lt;F324,"",(F325+3))</f>
      </c>
      <c r="I327" s="64">
        <f>IF((F325+4)&lt;F324,"",(F325+4))</f>
      </c>
      <c r="J327" s="64">
        <f>IF((F325+5)&lt;F324,"",(F325+5))</f>
        <v>40725</v>
      </c>
      <c r="K327" s="65">
        <f>IF((F325+6)&lt;F324,"",(F325+6))</f>
        <v>40726</v>
      </c>
      <c r="L327" s="100"/>
      <c r="M327" s="21"/>
      <c r="N327" s="21"/>
      <c r="O327" s="21"/>
      <c r="P327" s="21"/>
      <c r="Q327" s="21"/>
      <c r="R327" s="21"/>
      <c r="S327" s="21"/>
    </row>
    <row r="328" spans="1:12" s="15" customFormat="1" ht="99.75" customHeight="1" thickBot="1" thickTop="1">
      <c r="A328" s="7"/>
      <c r="B328" s="7"/>
      <c r="C328" s="7"/>
      <c r="D328" s="93">
        <f t="shared" si="36"/>
        <v>40725</v>
      </c>
      <c r="E328" s="48"/>
      <c r="F328" s="49"/>
      <c r="G328" s="49"/>
      <c r="H328" s="48"/>
      <c r="I328" s="49"/>
      <c r="J328" s="49"/>
      <c r="K328" s="48"/>
      <c r="L328" s="93">
        <f t="shared" si="37"/>
        <v>40725</v>
      </c>
    </row>
    <row r="329" spans="1:19" s="15" customFormat="1" ht="49.5" customHeight="1" thickBot="1" thickTop="1">
      <c r="A329" s="7"/>
      <c r="B329" s="7"/>
      <c r="C329" s="7"/>
      <c r="D329" s="93"/>
      <c r="E329" s="24">
        <f>IF((F325+7)&lt;F324,"",(F325+7))</f>
        <v>40727</v>
      </c>
      <c r="F329" s="9">
        <f>IF((F325+8)&lt;F324,"",(F325+8))</f>
        <v>40728</v>
      </c>
      <c r="G329" s="9">
        <f>IF((F325+9)&lt;F324,"",(F325+9))</f>
        <v>40729</v>
      </c>
      <c r="H329" s="9">
        <f>IF((F325+10)&lt;F324,"",(F325+10))</f>
        <v>40730</v>
      </c>
      <c r="I329" s="9">
        <f>IF((F325+11)&lt;F324,"",(F325+11))</f>
        <v>40731</v>
      </c>
      <c r="J329" s="9">
        <f>IF((F325+12)&lt;F324,"",(F325+12))</f>
        <v>40732</v>
      </c>
      <c r="K329" s="37">
        <f>IF((F325+13)&lt;F324,"",(F325+13))</f>
        <v>40733</v>
      </c>
      <c r="L329" s="93"/>
      <c r="M329" s="21"/>
      <c r="N329" s="21"/>
      <c r="O329" s="21"/>
      <c r="P329" s="21"/>
      <c r="Q329" s="21"/>
      <c r="R329" s="21"/>
      <c r="S329" s="21"/>
    </row>
    <row r="330" spans="1:12" s="15" customFormat="1" ht="99.75" customHeight="1" thickBot="1" thickTop="1">
      <c r="A330" s="7"/>
      <c r="B330" s="7"/>
      <c r="C330" s="7"/>
      <c r="D330" s="93">
        <f t="shared" si="36"/>
        <v>40725</v>
      </c>
      <c r="E330" s="48"/>
      <c r="F330" s="49"/>
      <c r="G330" s="49"/>
      <c r="H330" s="48"/>
      <c r="I330" s="49"/>
      <c r="J330" s="49"/>
      <c r="K330" s="48"/>
      <c r="L330" s="93">
        <f t="shared" si="37"/>
        <v>40725</v>
      </c>
    </row>
    <row r="331" spans="1:19" s="15" customFormat="1" ht="49.5" customHeight="1" thickBot="1" thickTop="1">
      <c r="A331" s="7"/>
      <c r="B331" s="7"/>
      <c r="C331" s="7"/>
      <c r="D331" s="100"/>
      <c r="E331" s="24">
        <f>F325+14</f>
        <v>40734</v>
      </c>
      <c r="F331" s="9">
        <f>F325+15</f>
        <v>40735</v>
      </c>
      <c r="G331" s="9">
        <f>F325+16</f>
        <v>40736</v>
      </c>
      <c r="H331" s="9">
        <f>F325+17</f>
        <v>40737</v>
      </c>
      <c r="I331" s="9">
        <f>F325+18</f>
        <v>40738</v>
      </c>
      <c r="J331" s="9">
        <f>IF((F325+19)&gt;F338,"",(F325+19))</f>
        <v>40739</v>
      </c>
      <c r="K331" s="37">
        <f>IF((F325+20)&gt;F338,"",(F325+20))</f>
        <v>40740</v>
      </c>
      <c r="L331" s="100"/>
      <c r="M331" s="21"/>
      <c r="N331" s="21"/>
      <c r="O331" s="21"/>
      <c r="P331" s="21"/>
      <c r="Q331" s="21"/>
      <c r="R331" s="21"/>
      <c r="S331" s="21"/>
    </row>
    <row r="332" spans="1:12" s="15" customFormat="1" ht="99.75" customHeight="1" thickBot="1" thickTop="1">
      <c r="A332" s="7"/>
      <c r="B332" s="7"/>
      <c r="C332" s="7"/>
      <c r="D332" s="93">
        <f t="shared" si="36"/>
        <v>40725</v>
      </c>
      <c r="E332" s="48"/>
      <c r="F332" s="49"/>
      <c r="G332" s="49"/>
      <c r="H332" s="48"/>
      <c r="I332" s="49"/>
      <c r="J332" s="49"/>
      <c r="K332" s="48"/>
      <c r="L332" s="93">
        <f t="shared" si="37"/>
        <v>40725</v>
      </c>
    </row>
    <row r="333" spans="1:19" s="15" customFormat="1" ht="49.5" customHeight="1" thickBot="1" thickTop="1">
      <c r="A333" s="7"/>
      <c r="B333" s="7"/>
      <c r="C333" s="7"/>
      <c r="D333" s="100"/>
      <c r="E333" s="24">
        <f>IF((F325+21)&gt;F338,"",(F325+21))</f>
        <v>40741</v>
      </c>
      <c r="F333" s="9">
        <f>IF((F325+22)&gt;F338,"",(F325+22))</f>
        <v>40742</v>
      </c>
      <c r="G333" s="9">
        <f>IF((F325+23)&gt;F338,"",(F325+23))</f>
        <v>40743</v>
      </c>
      <c r="H333" s="9">
        <f>IF((F325+24)&gt;F338,"",(F325+24))</f>
        <v>40744</v>
      </c>
      <c r="I333" s="9">
        <f>IF((F325+25)&gt;F338,"",(F325+25))</f>
        <v>40745</v>
      </c>
      <c r="J333" s="9">
        <f>IF((F325+26)&gt;F338,"",(F325+26))</f>
        <v>40746</v>
      </c>
      <c r="K333" s="37">
        <f>IF((F325+27)&gt;F338,"",(F325+27))</f>
        <v>40747</v>
      </c>
      <c r="L333" s="100"/>
      <c r="M333" s="21"/>
      <c r="N333" s="21"/>
      <c r="O333" s="21"/>
      <c r="P333" s="21"/>
      <c r="Q333" s="21"/>
      <c r="R333" s="21"/>
      <c r="S333" s="21"/>
    </row>
    <row r="334" spans="1:12" s="15" customFormat="1" ht="99.75" customHeight="1" thickBot="1" thickTop="1">
      <c r="A334" s="7"/>
      <c r="B334" s="7"/>
      <c r="C334" s="7"/>
      <c r="D334" s="93">
        <f t="shared" si="36"/>
        <v>40725</v>
      </c>
      <c r="E334" s="48"/>
      <c r="F334" s="49"/>
      <c r="G334" s="49"/>
      <c r="H334" s="48"/>
      <c r="I334" s="49"/>
      <c r="J334" s="49"/>
      <c r="K334" s="48"/>
      <c r="L334" s="93">
        <f t="shared" si="37"/>
        <v>40725</v>
      </c>
    </row>
    <row r="335" spans="1:19" s="15" customFormat="1" ht="49.5" customHeight="1" thickBot="1" thickTop="1">
      <c r="A335" s="7"/>
      <c r="B335" s="7"/>
      <c r="C335" s="7"/>
      <c r="D335" s="100"/>
      <c r="E335" s="24">
        <f>IF((F325+28)&gt;F338,"",(F325+28))</f>
        <v>40748</v>
      </c>
      <c r="F335" s="9">
        <f>IF((F325+29)&gt;F338,"",(F325+29))</f>
        <v>40749</v>
      </c>
      <c r="G335" s="9">
        <f>IF((F325+30)&gt;F338,"",(F325+30))</f>
        <v>40750</v>
      </c>
      <c r="H335" s="9">
        <f>IF((F325+31)&gt;F338,"",(F325+31))</f>
        <v>40751</v>
      </c>
      <c r="I335" s="9">
        <f>IF((F325+32)&gt;F338,"",(F325+32))</f>
        <v>40752</v>
      </c>
      <c r="J335" s="9">
        <f>IF((F325+33)&gt;F338,"",(F325+33))</f>
        <v>40753</v>
      </c>
      <c r="K335" s="37">
        <f>IF((F325+34)&gt;F338,"",(F325+34))</f>
        <v>40754</v>
      </c>
      <c r="L335" s="100"/>
      <c r="M335" s="21"/>
      <c r="N335" s="21"/>
      <c r="O335" s="21"/>
      <c r="P335" s="21"/>
      <c r="Q335" s="21"/>
      <c r="R335" s="21"/>
      <c r="S335" s="21"/>
    </row>
    <row r="336" spans="1:12" s="15" customFormat="1" ht="99.75" customHeight="1" thickBot="1" thickTop="1">
      <c r="A336" s="7"/>
      <c r="B336" s="7"/>
      <c r="C336" s="7"/>
      <c r="D336" s="93">
        <f t="shared" si="36"/>
        <v>40725</v>
      </c>
      <c r="E336" s="48"/>
      <c r="F336" s="49"/>
      <c r="G336" s="49"/>
      <c r="H336" s="48"/>
      <c r="I336" s="49"/>
      <c r="J336" s="49"/>
      <c r="K336" s="48"/>
      <c r="L336" s="93">
        <f t="shared" si="37"/>
        <v>40725</v>
      </c>
    </row>
    <row r="337" spans="1:19" s="15" customFormat="1" ht="49.5" customHeight="1" thickBot="1" thickTop="1">
      <c r="A337" s="7"/>
      <c r="B337" s="7"/>
      <c r="C337" s="7"/>
      <c r="D337" s="100"/>
      <c r="E337" s="24">
        <f>IF((F325+35)&gt;F338,"",(F325+35))</f>
        <v>40755</v>
      </c>
      <c r="F337" s="9">
        <f>IF((F325+36)&gt;F338,"",(F325+36))</f>
      </c>
      <c r="G337" s="9">
        <f>IF((F325+37)&gt;F338,"",(F325+37))</f>
      </c>
      <c r="H337" s="9">
        <f>IF((F325+38)&gt;F338,"",(F325+38))</f>
      </c>
      <c r="I337" s="9">
        <f>IF((F325+39)&gt;F338,"",(F325+39))</f>
      </c>
      <c r="J337" s="9">
        <f>IF((F325+40)&gt;F338,"",(F325+40))</f>
      </c>
      <c r="K337" s="37">
        <f>IF((F325+41)&gt;F338,"",(F325+41))</f>
      </c>
      <c r="L337" s="100"/>
      <c r="M337" s="21"/>
      <c r="N337" s="21"/>
      <c r="O337" s="21"/>
      <c r="P337" s="21"/>
      <c r="Q337" s="21"/>
      <c r="R337" s="21"/>
      <c r="S337" s="21"/>
    </row>
    <row r="338" spans="1:19" s="15" customFormat="1" ht="49.5" customHeight="1" hidden="1" thickBot="1" thickTop="1">
      <c r="A338" s="7"/>
      <c r="B338" s="7"/>
      <c r="C338" s="7"/>
      <c r="D338" s="28"/>
      <c r="E338" s="55"/>
      <c r="F338" s="105">
        <f>DATE(YEAR(F324),MONTH(F324)+1,0)</f>
        <v>40755</v>
      </c>
      <c r="G338" s="106"/>
      <c r="H338" s="106"/>
      <c r="I338" s="106"/>
      <c r="J338" s="106"/>
      <c r="K338" s="56"/>
      <c r="L338" s="40"/>
      <c r="M338" s="17"/>
      <c r="N338" s="17"/>
      <c r="O338" s="17"/>
      <c r="P338" s="17"/>
      <c r="Q338" s="17"/>
      <c r="R338" s="17"/>
      <c r="S338" s="17"/>
    </row>
    <row r="339" spans="1:12" s="15" customFormat="1" ht="49.5" customHeight="1" hidden="1" thickBot="1" thickTop="1">
      <c r="A339" s="7"/>
      <c r="B339" s="7"/>
      <c r="C339" s="7"/>
      <c r="D339" s="28"/>
      <c r="E339" s="57"/>
      <c r="F339" s="58"/>
      <c r="G339" s="107">
        <f>F338+1</f>
        <v>40756</v>
      </c>
      <c r="H339" s="108"/>
      <c r="I339" s="108"/>
      <c r="J339" s="58"/>
      <c r="K339" s="58"/>
      <c r="L339" s="39"/>
    </row>
    <row r="340" spans="1:19" s="15" customFormat="1" ht="49.5" customHeight="1" hidden="1" thickBot="1" thickTop="1">
      <c r="A340" s="7"/>
      <c r="B340" s="7"/>
      <c r="C340" s="7"/>
      <c r="D340" s="28"/>
      <c r="E340" s="59"/>
      <c r="F340" s="103">
        <f>((ROUNDDOWN((F341/7),0)))*(7)+1</f>
        <v>40755</v>
      </c>
      <c r="G340" s="103"/>
      <c r="H340" s="103"/>
      <c r="I340" s="103"/>
      <c r="J340" s="103"/>
      <c r="K340" s="60"/>
      <c r="L340" s="40"/>
      <c r="M340" s="17"/>
      <c r="N340" s="17"/>
      <c r="O340" s="17"/>
      <c r="P340" s="17"/>
      <c r="Q340" s="17"/>
      <c r="R340" s="17"/>
      <c r="S340" s="17"/>
    </row>
    <row r="341" spans="1:19" s="15" customFormat="1" ht="33" customHeight="1" thickBot="1" thickTop="1">
      <c r="A341" s="7"/>
      <c r="B341" s="7"/>
      <c r="C341" s="7"/>
      <c r="D341" s="28"/>
      <c r="E341" s="61"/>
      <c r="F341" s="104">
        <f>DATE(YEAR(G339),MONTH(G339)+0,0)+1</f>
        <v>40756</v>
      </c>
      <c r="G341" s="104"/>
      <c r="H341" s="104"/>
      <c r="I341" s="104"/>
      <c r="J341" s="104"/>
      <c r="K341" s="51"/>
      <c r="L341" s="41"/>
      <c r="M341" s="8"/>
      <c r="N341" s="8"/>
      <c r="O341" s="8"/>
      <c r="P341" s="8"/>
      <c r="Q341" s="8"/>
      <c r="R341" s="8"/>
      <c r="S341" s="8"/>
    </row>
    <row r="342" spans="1:19" s="15" customFormat="1" ht="49.5" customHeight="1" hidden="1" thickBot="1" thickTop="1">
      <c r="A342" s="7"/>
      <c r="B342" s="7"/>
      <c r="C342" s="7"/>
      <c r="D342" s="28"/>
      <c r="E342" s="62"/>
      <c r="F342" s="85">
        <f>(ROUNDDOWN((F341/7),0))*7+1</f>
        <v>40755</v>
      </c>
      <c r="G342" s="85"/>
      <c r="H342" s="85"/>
      <c r="I342" s="85"/>
      <c r="J342" s="85"/>
      <c r="K342" s="62"/>
      <c r="L342" s="40"/>
      <c r="M342" s="17"/>
      <c r="N342" s="17"/>
      <c r="O342" s="17"/>
      <c r="P342" s="17"/>
      <c r="Q342" s="17"/>
      <c r="R342" s="17"/>
      <c r="S342" s="17"/>
    </row>
    <row r="343" spans="1:19" s="15" customFormat="1" ht="99.75" customHeight="1" thickBot="1" thickTop="1">
      <c r="A343" s="7"/>
      <c r="B343" s="7"/>
      <c r="C343" s="7"/>
      <c r="D343" s="93">
        <f aca="true" t="shared" si="38" ref="D343:D353">$F$341</f>
        <v>40756</v>
      </c>
      <c r="E343" s="48"/>
      <c r="F343" s="49"/>
      <c r="G343" s="49"/>
      <c r="H343" s="48"/>
      <c r="I343" s="49"/>
      <c r="J343" s="49"/>
      <c r="K343" s="48"/>
      <c r="L343" s="93">
        <f aca="true" t="shared" si="39" ref="L343:L353">$F$341</f>
        <v>40756</v>
      </c>
      <c r="M343" s="22"/>
      <c r="N343" s="22"/>
      <c r="O343" s="22"/>
      <c r="P343" s="22"/>
      <c r="Q343" s="22"/>
      <c r="R343" s="22"/>
      <c r="S343" s="22"/>
    </row>
    <row r="344" spans="1:19" s="15" customFormat="1" ht="49.5" customHeight="1" thickBot="1" thickTop="1">
      <c r="A344" s="7"/>
      <c r="B344" s="7"/>
      <c r="C344" s="7"/>
      <c r="D344" s="100"/>
      <c r="E344" s="63">
        <f>IF((F342)&lt;F341,"",(F342))</f>
      </c>
      <c r="F344" s="64">
        <f>IF((F342+1)&lt;F341,"",(F342+1))</f>
        <v>40756</v>
      </c>
      <c r="G344" s="64">
        <f>IF((F342+2)&lt;F341,"",(F342+2))</f>
        <v>40757</v>
      </c>
      <c r="H344" s="64">
        <f>IF((F342+3)&lt;F341,"",(F342+3))</f>
        <v>40758</v>
      </c>
      <c r="I344" s="64">
        <f>IF((F342+4)&lt;F341,"",(F342+4))</f>
        <v>40759</v>
      </c>
      <c r="J344" s="64">
        <f>IF((F342+5)&lt;F341,"",(F342+5))</f>
        <v>40760</v>
      </c>
      <c r="K344" s="65">
        <f>IF((F342+6)&lt;F341,"",(F342+6))</f>
        <v>40761</v>
      </c>
      <c r="L344" s="100"/>
      <c r="M344" s="21"/>
      <c r="N344" s="21"/>
      <c r="O344" s="21"/>
      <c r="P344" s="21"/>
      <c r="Q344" s="21"/>
      <c r="R344" s="21"/>
      <c r="S344" s="21"/>
    </row>
    <row r="345" spans="1:12" s="15" customFormat="1" ht="99.75" customHeight="1" thickBot="1" thickTop="1">
      <c r="A345" s="7"/>
      <c r="B345" s="7"/>
      <c r="C345" s="7"/>
      <c r="D345" s="93">
        <f t="shared" si="38"/>
        <v>40756</v>
      </c>
      <c r="E345" s="48"/>
      <c r="F345" s="49"/>
      <c r="G345" s="49"/>
      <c r="H345" s="48"/>
      <c r="I345" s="49"/>
      <c r="J345" s="49"/>
      <c r="K345" s="48"/>
      <c r="L345" s="93">
        <f t="shared" si="39"/>
        <v>40756</v>
      </c>
    </row>
    <row r="346" spans="1:19" s="15" customFormat="1" ht="49.5" customHeight="1" thickBot="1" thickTop="1">
      <c r="A346" s="7"/>
      <c r="B346" s="7"/>
      <c r="C346" s="7"/>
      <c r="D346" s="93"/>
      <c r="E346" s="24">
        <f>IF((F342+7)&lt;F341,"",(F342+7))</f>
        <v>40762</v>
      </c>
      <c r="F346" s="9">
        <f>IF((F342+8)&lt;F341,"",(F342+8))</f>
        <v>40763</v>
      </c>
      <c r="G346" s="9">
        <f>IF((F342+9)&lt;F341,"",(F342+9))</f>
        <v>40764</v>
      </c>
      <c r="H346" s="9">
        <f>IF((F342+10)&lt;F341,"",(F342+10))</f>
        <v>40765</v>
      </c>
      <c r="I346" s="9">
        <f>IF((F342+11)&lt;F341,"",(F342+11))</f>
        <v>40766</v>
      </c>
      <c r="J346" s="9">
        <f>IF((F342+12)&lt;F341,"",(F342+12))</f>
        <v>40767</v>
      </c>
      <c r="K346" s="37">
        <f>IF((F342+13)&lt;F341,"",(F342+13))</f>
        <v>40768</v>
      </c>
      <c r="L346" s="93"/>
      <c r="M346" s="21"/>
      <c r="N346" s="21"/>
      <c r="O346" s="21"/>
      <c r="P346" s="21"/>
      <c r="Q346" s="21"/>
      <c r="R346" s="21"/>
      <c r="S346" s="21"/>
    </row>
    <row r="347" spans="1:12" s="15" customFormat="1" ht="99.75" customHeight="1" thickBot="1" thickTop="1">
      <c r="A347" s="7"/>
      <c r="B347" s="7"/>
      <c r="C347" s="7"/>
      <c r="D347" s="93">
        <f t="shared" si="38"/>
        <v>40756</v>
      </c>
      <c r="E347" s="48"/>
      <c r="F347" s="49"/>
      <c r="G347" s="49"/>
      <c r="H347" s="48"/>
      <c r="I347" s="49"/>
      <c r="J347" s="49"/>
      <c r="K347" s="48"/>
      <c r="L347" s="93">
        <f t="shared" si="39"/>
        <v>40756</v>
      </c>
    </row>
    <row r="348" spans="1:19" s="15" customFormat="1" ht="49.5" customHeight="1" thickBot="1" thickTop="1">
      <c r="A348" s="7"/>
      <c r="B348" s="7"/>
      <c r="C348" s="7"/>
      <c r="D348" s="100"/>
      <c r="E348" s="24">
        <f>F342+14</f>
        <v>40769</v>
      </c>
      <c r="F348" s="9">
        <f>F342+15</f>
        <v>40770</v>
      </c>
      <c r="G348" s="9">
        <f>F342+16</f>
        <v>40771</v>
      </c>
      <c r="H348" s="9">
        <f>F342+17</f>
        <v>40772</v>
      </c>
      <c r="I348" s="9">
        <f>F342+18</f>
        <v>40773</v>
      </c>
      <c r="J348" s="9">
        <f>IF((F342+19)&gt;F355,"",(F342+19))</f>
        <v>40774</v>
      </c>
      <c r="K348" s="37">
        <f>IF((F342+20)&gt;F355,"",(F342+20))</f>
        <v>40775</v>
      </c>
      <c r="L348" s="100"/>
      <c r="M348" s="21"/>
      <c r="N348" s="21"/>
      <c r="O348" s="21"/>
      <c r="P348" s="21"/>
      <c r="Q348" s="21"/>
      <c r="R348" s="21"/>
      <c r="S348" s="21"/>
    </row>
    <row r="349" spans="1:12" s="15" customFormat="1" ht="99.75" customHeight="1" thickBot="1" thickTop="1">
      <c r="A349" s="7"/>
      <c r="B349" s="7"/>
      <c r="C349" s="7"/>
      <c r="D349" s="93">
        <f t="shared" si="38"/>
        <v>40756</v>
      </c>
      <c r="E349" s="48"/>
      <c r="F349" s="49"/>
      <c r="G349" s="49"/>
      <c r="H349" s="48"/>
      <c r="I349" s="49"/>
      <c r="J349" s="49"/>
      <c r="K349" s="48"/>
      <c r="L349" s="93">
        <f t="shared" si="39"/>
        <v>40756</v>
      </c>
    </row>
    <row r="350" spans="1:19" s="15" customFormat="1" ht="49.5" customHeight="1" thickBot="1" thickTop="1">
      <c r="A350" s="7"/>
      <c r="B350" s="7"/>
      <c r="C350" s="7"/>
      <c r="D350" s="100"/>
      <c r="E350" s="24">
        <f>IF((F342+21)&gt;F355,"",(F342+21))</f>
        <v>40776</v>
      </c>
      <c r="F350" s="9">
        <f>IF((F342+22)&gt;F355,"",(F342+22))</f>
        <v>40777</v>
      </c>
      <c r="G350" s="9">
        <f>IF((F342+23)&gt;F355,"",(F342+23))</f>
        <v>40778</v>
      </c>
      <c r="H350" s="9">
        <f>IF((F342+24)&gt;F355,"",(F342+24))</f>
        <v>40779</v>
      </c>
      <c r="I350" s="9">
        <f>IF((F342+25)&gt;F355,"",(F342+25))</f>
        <v>40780</v>
      </c>
      <c r="J350" s="9">
        <f>IF((F342+26)&gt;F355,"",(F342+26))</f>
        <v>40781</v>
      </c>
      <c r="K350" s="37">
        <f>IF((F342+27)&gt;F355,"",(F342+27))</f>
        <v>40782</v>
      </c>
      <c r="L350" s="100"/>
      <c r="M350" s="21"/>
      <c r="N350" s="21"/>
      <c r="O350" s="21"/>
      <c r="P350" s="21"/>
      <c r="Q350" s="21"/>
      <c r="R350" s="21"/>
      <c r="S350" s="21"/>
    </row>
    <row r="351" spans="1:12" s="15" customFormat="1" ht="99.75" customHeight="1" thickBot="1" thickTop="1">
      <c r="A351" s="7"/>
      <c r="B351" s="7"/>
      <c r="C351" s="7"/>
      <c r="D351" s="93">
        <f t="shared" si="38"/>
        <v>40756</v>
      </c>
      <c r="E351" s="48"/>
      <c r="F351" s="49"/>
      <c r="G351" s="49"/>
      <c r="H351" s="48"/>
      <c r="I351" s="49"/>
      <c r="J351" s="49"/>
      <c r="K351" s="48"/>
      <c r="L351" s="93">
        <f t="shared" si="39"/>
        <v>40756</v>
      </c>
    </row>
    <row r="352" spans="1:19" s="15" customFormat="1" ht="49.5" customHeight="1" thickBot="1" thickTop="1">
      <c r="A352" s="7"/>
      <c r="B352" s="7"/>
      <c r="C352" s="7"/>
      <c r="D352" s="100"/>
      <c r="E352" s="24">
        <f>IF((F342+28)&gt;F355,"",(F342+28))</f>
        <v>40783</v>
      </c>
      <c r="F352" s="9">
        <f>IF((F342+29)&gt;F355,"",(F342+29))</f>
        <v>40784</v>
      </c>
      <c r="G352" s="9">
        <f>IF((F342+30)&gt;F355,"",(F342+30))</f>
        <v>40785</v>
      </c>
      <c r="H352" s="9">
        <f>IF((F342+31)&gt;F355,"",(F342+31))</f>
        <v>40786</v>
      </c>
      <c r="I352" s="9">
        <f>IF((F342+32)&gt;F355,"",(F342+32))</f>
      </c>
      <c r="J352" s="9">
        <f>IF((F342+33)&gt;F355,"",(F342+33))</f>
      </c>
      <c r="K352" s="37">
        <f>IF((F342+34)&gt;F355,"",(F342+34))</f>
      </c>
      <c r="L352" s="100"/>
      <c r="M352" s="21"/>
      <c r="N352" s="21"/>
      <c r="O352" s="21"/>
      <c r="P352" s="21"/>
      <c r="Q352" s="21"/>
      <c r="R352" s="21"/>
      <c r="S352" s="21"/>
    </row>
    <row r="353" spans="1:12" s="15" customFormat="1" ht="99.75" customHeight="1" thickBot="1" thickTop="1">
      <c r="A353" s="7"/>
      <c r="B353" s="7"/>
      <c r="C353" s="7"/>
      <c r="D353" s="93">
        <f t="shared" si="38"/>
        <v>40756</v>
      </c>
      <c r="E353" s="48"/>
      <c r="F353" s="49"/>
      <c r="G353" s="49"/>
      <c r="H353" s="48"/>
      <c r="I353" s="49"/>
      <c r="J353" s="49"/>
      <c r="K353" s="48"/>
      <c r="L353" s="93">
        <f t="shared" si="39"/>
        <v>40756</v>
      </c>
    </row>
    <row r="354" spans="1:19" s="15" customFormat="1" ht="49.5" customHeight="1" thickBot="1" thickTop="1">
      <c r="A354" s="7"/>
      <c r="B354" s="7"/>
      <c r="C354" s="7"/>
      <c r="D354" s="100"/>
      <c r="E354" s="24">
        <f>IF((F342+35)&gt;F355,"",(F342+35))</f>
      </c>
      <c r="F354" s="9">
        <f>IF((F342+36)&gt;F355,"",(F342+36))</f>
      </c>
      <c r="G354" s="9">
        <f>IF((F342+37)&gt;F355,"",(F342+37))</f>
      </c>
      <c r="H354" s="9">
        <f>IF((F342+38)&gt;F355,"",(F342+38))</f>
      </c>
      <c r="I354" s="9">
        <f>IF((F342+39)&gt;F355,"",(F342+39))</f>
      </c>
      <c r="J354" s="9">
        <f>IF((F342+40)&gt;F355,"",(F342+40))</f>
      </c>
      <c r="K354" s="37">
        <f>IF((F342+41)&gt;F355,"",(F342+41))</f>
      </c>
      <c r="L354" s="100"/>
      <c r="M354" s="21"/>
      <c r="N354" s="21"/>
      <c r="O354" s="21"/>
      <c r="P354" s="21"/>
      <c r="Q354" s="21"/>
      <c r="R354" s="21"/>
      <c r="S354" s="21"/>
    </row>
    <row r="355" spans="1:19" s="15" customFormat="1" ht="49.5" customHeight="1" hidden="1" thickBot="1" thickTop="1">
      <c r="A355" s="7"/>
      <c r="B355" s="7"/>
      <c r="C355" s="7"/>
      <c r="D355" s="28"/>
      <c r="E355" s="55"/>
      <c r="F355" s="105">
        <f>DATE(YEAR(F341),MONTH(F341)+1,0)</f>
        <v>40786</v>
      </c>
      <c r="G355" s="106"/>
      <c r="H355" s="106"/>
      <c r="I355" s="106"/>
      <c r="J355" s="106"/>
      <c r="K355" s="56"/>
      <c r="L355" s="40"/>
      <c r="M355" s="17"/>
      <c r="N355" s="17"/>
      <c r="O355" s="17"/>
      <c r="P355" s="17"/>
      <c r="Q355" s="17"/>
      <c r="R355" s="17"/>
      <c r="S355" s="17"/>
    </row>
    <row r="356" spans="1:12" s="15" customFormat="1" ht="49.5" customHeight="1" hidden="1" thickBot="1" thickTop="1">
      <c r="A356" s="7"/>
      <c r="B356" s="7"/>
      <c r="C356" s="7"/>
      <c r="D356" s="28"/>
      <c r="E356" s="57"/>
      <c r="F356" s="58"/>
      <c r="G356" s="107">
        <f>F355+1</f>
        <v>40787</v>
      </c>
      <c r="H356" s="108"/>
      <c r="I356" s="108"/>
      <c r="J356" s="58"/>
      <c r="K356" s="58"/>
      <c r="L356" s="39"/>
    </row>
    <row r="357" spans="1:19" s="15" customFormat="1" ht="49.5" customHeight="1" hidden="1" thickBot="1" thickTop="1">
      <c r="A357" s="7"/>
      <c r="B357" s="7"/>
      <c r="C357" s="7"/>
      <c r="D357" s="28"/>
      <c r="E357" s="59"/>
      <c r="F357" s="103">
        <f>((ROUNDDOWN((F358/7),0)))*(7)+1</f>
        <v>40783</v>
      </c>
      <c r="G357" s="103"/>
      <c r="H357" s="103"/>
      <c r="I357" s="103"/>
      <c r="J357" s="103"/>
      <c r="K357" s="60"/>
      <c r="L357" s="40"/>
      <c r="M357" s="17"/>
      <c r="N357" s="17"/>
      <c r="O357" s="17"/>
      <c r="P357" s="17"/>
      <c r="Q357" s="17"/>
      <c r="R357" s="17"/>
      <c r="S357" s="17"/>
    </row>
    <row r="358" spans="1:19" s="15" customFormat="1" ht="33" customHeight="1" thickBot="1" thickTop="1">
      <c r="A358" s="7"/>
      <c r="B358" s="7"/>
      <c r="C358" s="7"/>
      <c r="D358" s="28"/>
      <c r="E358" s="61"/>
      <c r="F358" s="104">
        <f>DATE(YEAR(G356),MONTH(G356)+0,0)+1</f>
        <v>40787</v>
      </c>
      <c r="G358" s="104"/>
      <c r="H358" s="104"/>
      <c r="I358" s="104"/>
      <c r="J358" s="104"/>
      <c r="K358" s="51"/>
      <c r="L358" s="41"/>
      <c r="M358" s="8"/>
      <c r="N358" s="8"/>
      <c r="O358" s="8"/>
      <c r="P358" s="8"/>
      <c r="Q358" s="8"/>
      <c r="R358" s="8"/>
      <c r="S358" s="8"/>
    </row>
    <row r="359" spans="1:19" s="15" customFormat="1" ht="49.5" customHeight="1" hidden="1" thickBot="1" thickTop="1">
      <c r="A359" s="7"/>
      <c r="B359" s="7"/>
      <c r="C359" s="7"/>
      <c r="D359" s="28"/>
      <c r="E359" s="62"/>
      <c r="F359" s="85">
        <f>(ROUNDDOWN((F358/7),0))*7+1</f>
        <v>40783</v>
      </c>
      <c r="G359" s="85"/>
      <c r="H359" s="85"/>
      <c r="I359" s="85"/>
      <c r="J359" s="85"/>
      <c r="K359" s="62"/>
      <c r="L359" s="40"/>
      <c r="M359" s="17"/>
      <c r="N359" s="17"/>
      <c r="O359" s="17"/>
      <c r="P359" s="17"/>
      <c r="Q359" s="17"/>
      <c r="R359" s="17"/>
      <c r="S359" s="17"/>
    </row>
    <row r="360" spans="1:19" s="15" customFormat="1" ht="99.75" customHeight="1" thickBot="1" thickTop="1">
      <c r="A360" s="7"/>
      <c r="B360" s="7"/>
      <c r="C360" s="7"/>
      <c r="D360" s="93">
        <f aca="true" t="shared" si="40" ref="D360:D370">$F$358</f>
        <v>40787</v>
      </c>
      <c r="E360" s="48"/>
      <c r="F360" s="49"/>
      <c r="G360" s="49"/>
      <c r="H360" s="48"/>
      <c r="I360" s="49"/>
      <c r="J360" s="49"/>
      <c r="K360" s="48"/>
      <c r="L360" s="93">
        <f aca="true" t="shared" si="41" ref="L360:L370">$F$358</f>
        <v>40787</v>
      </c>
      <c r="M360" s="22"/>
      <c r="N360" s="22"/>
      <c r="O360" s="22"/>
      <c r="P360" s="22"/>
      <c r="Q360" s="22"/>
      <c r="R360" s="22"/>
      <c r="S360" s="22"/>
    </row>
    <row r="361" spans="1:19" s="15" customFormat="1" ht="49.5" customHeight="1" thickBot="1" thickTop="1">
      <c r="A361" s="7"/>
      <c r="B361" s="7"/>
      <c r="C361" s="7"/>
      <c r="D361" s="100"/>
      <c r="E361" s="63">
        <f>IF((F359)&lt;F358,"",(F359))</f>
      </c>
      <c r="F361" s="64">
        <f>IF((F359+1)&lt;F358,"",(F359+1))</f>
      </c>
      <c r="G361" s="64">
        <f>IF((F359+2)&lt;F358,"",(F359+2))</f>
      </c>
      <c r="H361" s="64">
        <f>IF((F359+3)&lt;F358,"",(F359+3))</f>
      </c>
      <c r="I361" s="64">
        <f>IF((F359+4)&lt;F358,"",(F359+4))</f>
        <v>40787</v>
      </c>
      <c r="J361" s="64">
        <f>IF((F359+5)&lt;F358,"",(F359+5))</f>
        <v>40788</v>
      </c>
      <c r="K361" s="65">
        <f>IF((F359+6)&lt;F358,"",(F359+6))</f>
        <v>40789</v>
      </c>
      <c r="L361" s="100"/>
      <c r="M361" s="21"/>
      <c r="N361" s="21"/>
      <c r="O361" s="21"/>
      <c r="P361" s="21"/>
      <c r="Q361" s="21"/>
      <c r="R361" s="21"/>
      <c r="S361" s="21"/>
    </row>
    <row r="362" spans="1:12" s="15" customFormat="1" ht="99.75" customHeight="1" thickBot="1" thickTop="1">
      <c r="A362" s="7"/>
      <c r="B362" s="7"/>
      <c r="C362" s="7"/>
      <c r="D362" s="93">
        <f t="shared" si="40"/>
        <v>40787</v>
      </c>
      <c r="E362" s="48"/>
      <c r="F362" s="49"/>
      <c r="G362" s="49"/>
      <c r="H362" s="48"/>
      <c r="I362" s="49"/>
      <c r="J362" s="49"/>
      <c r="K362" s="48"/>
      <c r="L362" s="93">
        <f t="shared" si="41"/>
        <v>40787</v>
      </c>
    </row>
    <row r="363" spans="1:19" s="15" customFormat="1" ht="49.5" customHeight="1" thickBot="1" thickTop="1">
      <c r="A363" s="7"/>
      <c r="B363" s="7"/>
      <c r="C363" s="7"/>
      <c r="D363" s="93"/>
      <c r="E363" s="24">
        <f>IF((F359+7)&lt;F358,"",(F359+7))</f>
        <v>40790</v>
      </c>
      <c r="F363" s="9">
        <f>IF((F359+8)&lt;F358,"",(F359+8))</f>
        <v>40791</v>
      </c>
      <c r="G363" s="9">
        <f>IF((F359+9)&lt;F358,"",(F359+9))</f>
        <v>40792</v>
      </c>
      <c r="H363" s="9">
        <f>IF((F359+10)&lt;F358,"",(F359+10))</f>
        <v>40793</v>
      </c>
      <c r="I363" s="9">
        <f>IF((F359+11)&lt;F358,"",(F359+11))</f>
        <v>40794</v>
      </c>
      <c r="J363" s="9">
        <f>IF((F359+12)&lt;F358,"",(F359+12))</f>
        <v>40795</v>
      </c>
      <c r="K363" s="37">
        <f>IF((F359+13)&lt;F358,"",(F359+13))</f>
        <v>40796</v>
      </c>
      <c r="L363" s="93"/>
      <c r="M363" s="21"/>
      <c r="N363" s="21"/>
      <c r="O363" s="21"/>
      <c r="P363" s="21"/>
      <c r="Q363" s="21"/>
      <c r="R363" s="21"/>
      <c r="S363" s="21"/>
    </row>
    <row r="364" spans="1:12" s="15" customFormat="1" ht="99.75" customHeight="1" thickBot="1" thickTop="1">
      <c r="A364" s="7"/>
      <c r="B364" s="7"/>
      <c r="C364" s="7"/>
      <c r="D364" s="93">
        <f t="shared" si="40"/>
        <v>40787</v>
      </c>
      <c r="E364" s="48"/>
      <c r="F364" s="49"/>
      <c r="G364" s="49"/>
      <c r="H364" s="48"/>
      <c r="I364" s="49"/>
      <c r="J364" s="49"/>
      <c r="K364" s="48"/>
      <c r="L364" s="93">
        <f t="shared" si="41"/>
        <v>40787</v>
      </c>
    </row>
    <row r="365" spans="1:19" s="15" customFormat="1" ht="49.5" customHeight="1" thickBot="1" thickTop="1">
      <c r="A365" s="7"/>
      <c r="B365" s="7"/>
      <c r="C365" s="7"/>
      <c r="D365" s="100"/>
      <c r="E365" s="24">
        <f>F359+14</f>
        <v>40797</v>
      </c>
      <c r="F365" s="9">
        <f>F359+15</f>
        <v>40798</v>
      </c>
      <c r="G365" s="9">
        <f>F359+16</f>
        <v>40799</v>
      </c>
      <c r="H365" s="9">
        <f>F359+17</f>
        <v>40800</v>
      </c>
      <c r="I365" s="9">
        <f>F359+18</f>
        <v>40801</v>
      </c>
      <c r="J365" s="9">
        <f>IF((F359+19)&gt;F372,"",(F359+19))</f>
        <v>40802</v>
      </c>
      <c r="K365" s="37">
        <f>IF((F359+20)&gt;F372,"",(F359+20))</f>
        <v>40803</v>
      </c>
      <c r="L365" s="100"/>
      <c r="M365" s="21"/>
      <c r="N365" s="21"/>
      <c r="O365" s="21"/>
      <c r="P365" s="21"/>
      <c r="Q365" s="21"/>
      <c r="R365" s="21"/>
      <c r="S365" s="21"/>
    </row>
    <row r="366" spans="1:12" s="15" customFormat="1" ht="99.75" customHeight="1" thickBot="1" thickTop="1">
      <c r="A366" s="7"/>
      <c r="B366" s="7"/>
      <c r="C366" s="7"/>
      <c r="D366" s="93">
        <f t="shared" si="40"/>
        <v>40787</v>
      </c>
      <c r="E366" s="48"/>
      <c r="F366" s="49"/>
      <c r="G366" s="49"/>
      <c r="H366" s="48"/>
      <c r="I366" s="49"/>
      <c r="J366" s="49"/>
      <c r="K366" s="48"/>
      <c r="L366" s="93">
        <f t="shared" si="41"/>
        <v>40787</v>
      </c>
    </row>
    <row r="367" spans="1:19" s="15" customFormat="1" ht="49.5" customHeight="1" thickBot="1" thickTop="1">
      <c r="A367" s="7"/>
      <c r="B367" s="7"/>
      <c r="C367" s="7"/>
      <c r="D367" s="100"/>
      <c r="E367" s="24">
        <f>IF((F359+21)&gt;F372,"",(F359+21))</f>
        <v>40804</v>
      </c>
      <c r="F367" s="9">
        <f>IF((F359+22)&gt;F372,"",(F359+22))</f>
        <v>40805</v>
      </c>
      <c r="G367" s="9">
        <f>IF((F359+23)&gt;F372,"",(F359+23))</f>
        <v>40806</v>
      </c>
      <c r="H367" s="9">
        <f>IF((F359+24)&gt;F372,"",(F359+24))</f>
        <v>40807</v>
      </c>
      <c r="I367" s="9">
        <f>IF((F359+25)&gt;F372,"",(F359+25))</f>
        <v>40808</v>
      </c>
      <c r="J367" s="9">
        <f>IF((F359+26)&gt;F372,"",(F359+26))</f>
        <v>40809</v>
      </c>
      <c r="K367" s="37">
        <f>IF((F359+27)&gt;F372,"",(F359+27))</f>
        <v>40810</v>
      </c>
      <c r="L367" s="100"/>
      <c r="M367" s="21"/>
      <c r="N367" s="21"/>
      <c r="O367" s="21"/>
      <c r="P367" s="21"/>
      <c r="Q367" s="21"/>
      <c r="R367" s="21"/>
      <c r="S367" s="21"/>
    </row>
    <row r="368" spans="1:12" s="15" customFormat="1" ht="99.75" customHeight="1" thickBot="1" thickTop="1">
      <c r="A368" s="7"/>
      <c r="B368" s="7"/>
      <c r="C368" s="7"/>
      <c r="D368" s="93">
        <f t="shared" si="40"/>
        <v>40787</v>
      </c>
      <c r="E368" s="48"/>
      <c r="F368" s="49"/>
      <c r="G368" s="49"/>
      <c r="H368" s="48"/>
      <c r="I368" s="49"/>
      <c r="J368" s="49"/>
      <c r="K368" s="48"/>
      <c r="L368" s="93">
        <f t="shared" si="41"/>
        <v>40787</v>
      </c>
    </row>
    <row r="369" spans="1:19" s="15" customFormat="1" ht="49.5" customHeight="1" thickBot="1" thickTop="1">
      <c r="A369" s="7"/>
      <c r="B369" s="7"/>
      <c r="C369" s="7"/>
      <c r="D369" s="100"/>
      <c r="E369" s="24">
        <f>IF((F359+28)&gt;F372,"",(F359+28))</f>
        <v>40811</v>
      </c>
      <c r="F369" s="9">
        <f>IF((F359+29)&gt;F372,"",(F359+29))</f>
        <v>40812</v>
      </c>
      <c r="G369" s="9">
        <f>IF((F359+30)&gt;F372,"",(F359+30))</f>
        <v>40813</v>
      </c>
      <c r="H369" s="9">
        <f>IF((F359+31)&gt;F372,"",(F359+31))</f>
        <v>40814</v>
      </c>
      <c r="I369" s="9">
        <f>IF((F359+32)&gt;F372,"",(F359+32))</f>
        <v>40815</v>
      </c>
      <c r="J369" s="9">
        <f>IF((F359+33)&gt;F372,"",(F359+33))</f>
        <v>40816</v>
      </c>
      <c r="K369" s="37">
        <f>IF((F359+34)&gt;F372,"",(F359+34))</f>
      </c>
      <c r="L369" s="100"/>
      <c r="M369" s="21"/>
      <c r="N369" s="21"/>
      <c r="O369" s="21"/>
      <c r="P369" s="21"/>
      <c r="Q369" s="21"/>
      <c r="R369" s="21"/>
      <c r="S369" s="21"/>
    </row>
    <row r="370" spans="1:12" s="15" customFormat="1" ht="99.75" customHeight="1" thickBot="1" thickTop="1">
      <c r="A370" s="7"/>
      <c r="B370" s="7"/>
      <c r="C370" s="7"/>
      <c r="D370" s="93">
        <f t="shared" si="40"/>
        <v>40787</v>
      </c>
      <c r="E370" s="48"/>
      <c r="F370" s="49"/>
      <c r="G370" s="49"/>
      <c r="H370" s="48"/>
      <c r="I370" s="49"/>
      <c r="J370" s="49"/>
      <c r="K370" s="48"/>
      <c r="L370" s="93">
        <f t="shared" si="41"/>
        <v>40787</v>
      </c>
    </row>
    <row r="371" spans="1:19" s="15" customFormat="1" ht="49.5" customHeight="1" thickBot="1" thickTop="1">
      <c r="A371" s="7"/>
      <c r="B371" s="7"/>
      <c r="C371" s="7"/>
      <c r="D371" s="100"/>
      <c r="E371" s="24">
        <f>IF((F359+35)&gt;F372,"",(F359+35))</f>
      </c>
      <c r="F371" s="9">
        <f>IF((F359+36)&gt;F372,"",(F359+36))</f>
      </c>
      <c r="G371" s="9">
        <f>IF((F359+37)&gt;F372,"",(F359+37))</f>
      </c>
      <c r="H371" s="9">
        <f>IF((F359+38)&gt;F372,"",(F359+38))</f>
      </c>
      <c r="I371" s="9">
        <f>IF((F359+39)&gt;F372,"",(F359+39))</f>
      </c>
      <c r="J371" s="9">
        <f>IF((F359+40)&gt;F372,"",(F359+40))</f>
      </c>
      <c r="K371" s="37">
        <f>IF((F359+41)&gt;F372,"",(F359+41))</f>
      </c>
      <c r="L371" s="100"/>
      <c r="M371" s="21"/>
      <c r="N371" s="21"/>
      <c r="O371" s="21"/>
      <c r="P371" s="21"/>
      <c r="Q371" s="21"/>
      <c r="R371" s="21"/>
      <c r="S371" s="21"/>
    </row>
    <row r="372" spans="1:19" s="15" customFormat="1" ht="49.5" customHeight="1" hidden="1" thickBot="1" thickTop="1">
      <c r="A372" s="7"/>
      <c r="B372" s="7"/>
      <c r="C372" s="7"/>
      <c r="D372" s="28"/>
      <c r="E372" s="55"/>
      <c r="F372" s="105">
        <f>DATE(YEAR(F358),MONTH(F358)+1,0)</f>
        <v>40816</v>
      </c>
      <c r="G372" s="106"/>
      <c r="H372" s="106"/>
      <c r="I372" s="106"/>
      <c r="J372" s="106"/>
      <c r="K372" s="56"/>
      <c r="L372" s="40"/>
      <c r="M372" s="17"/>
      <c r="N372" s="17"/>
      <c r="O372" s="17"/>
      <c r="P372" s="17"/>
      <c r="Q372" s="17"/>
      <c r="R372" s="17"/>
      <c r="S372" s="17"/>
    </row>
    <row r="373" spans="1:12" s="15" customFormat="1" ht="49.5" customHeight="1" hidden="1" thickBot="1" thickTop="1">
      <c r="A373" s="7"/>
      <c r="B373" s="7"/>
      <c r="C373" s="7"/>
      <c r="D373" s="28"/>
      <c r="E373" s="57"/>
      <c r="F373" s="58"/>
      <c r="G373" s="107">
        <f>F372+1</f>
        <v>40817</v>
      </c>
      <c r="H373" s="108"/>
      <c r="I373" s="108"/>
      <c r="J373" s="58"/>
      <c r="K373" s="58"/>
      <c r="L373" s="39"/>
    </row>
    <row r="374" spans="1:19" s="15" customFormat="1" ht="49.5" customHeight="1" hidden="1" thickBot="1" thickTop="1">
      <c r="A374" s="7"/>
      <c r="B374" s="7"/>
      <c r="C374" s="7"/>
      <c r="D374" s="28"/>
      <c r="E374" s="59"/>
      <c r="F374" s="103">
        <f>((ROUNDDOWN((F375/7),0)))*(7)+1</f>
        <v>40818</v>
      </c>
      <c r="G374" s="103"/>
      <c r="H374" s="103"/>
      <c r="I374" s="103"/>
      <c r="J374" s="103"/>
      <c r="K374" s="60"/>
      <c r="L374" s="40"/>
      <c r="M374" s="17"/>
      <c r="N374" s="17"/>
      <c r="O374" s="17"/>
      <c r="P374" s="17"/>
      <c r="Q374" s="17"/>
      <c r="R374" s="17"/>
      <c r="S374" s="17"/>
    </row>
    <row r="375" spans="1:19" s="15" customFormat="1" ht="33" customHeight="1" thickBot="1" thickTop="1">
      <c r="A375" s="7"/>
      <c r="B375" s="7"/>
      <c r="C375" s="7"/>
      <c r="D375" s="28"/>
      <c r="E375" s="61"/>
      <c r="F375" s="104">
        <f>DATE(YEAR(G373),MONTH(G373)+0,0)+1</f>
        <v>40817</v>
      </c>
      <c r="G375" s="104"/>
      <c r="H375" s="104"/>
      <c r="I375" s="104"/>
      <c r="J375" s="104"/>
      <c r="K375" s="51"/>
      <c r="L375" s="41"/>
      <c r="M375" s="8"/>
      <c r="N375" s="8"/>
      <c r="O375" s="8"/>
      <c r="P375" s="8"/>
      <c r="Q375" s="8"/>
      <c r="R375" s="8"/>
      <c r="S375" s="8"/>
    </row>
    <row r="376" spans="1:19" s="15" customFormat="1" ht="49.5" customHeight="1" hidden="1" thickBot="1" thickTop="1">
      <c r="A376" s="7"/>
      <c r="B376" s="7"/>
      <c r="C376" s="7"/>
      <c r="D376" s="28"/>
      <c r="E376" s="62"/>
      <c r="F376" s="85">
        <f>(ROUNDDOWN((F375/7),0))*7+1</f>
        <v>40818</v>
      </c>
      <c r="G376" s="85"/>
      <c r="H376" s="85"/>
      <c r="I376" s="85"/>
      <c r="J376" s="85"/>
      <c r="K376" s="62"/>
      <c r="L376" s="40"/>
      <c r="M376" s="17"/>
      <c r="N376" s="17"/>
      <c r="O376" s="17"/>
      <c r="P376" s="17"/>
      <c r="Q376" s="17"/>
      <c r="R376" s="17"/>
      <c r="S376" s="17"/>
    </row>
    <row r="377" spans="1:19" s="15" customFormat="1" ht="99.75" customHeight="1" thickBot="1" thickTop="1">
      <c r="A377" s="7"/>
      <c r="B377" s="7"/>
      <c r="C377" s="7"/>
      <c r="D377" s="93">
        <f aca="true" t="shared" si="42" ref="D377:D387">$F$375</f>
        <v>40817</v>
      </c>
      <c r="E377" s="48"/>
      <c r="F377" s="49"/>
      <c r="G377" s="49"/>
      <c r="H377" s="48"/>
      <c r="I377" s="49"/>
      <c r="J377" s="49"/>
      <c r="K377" s="48"/>
      <c r="L377" s="93">
        <f aca="true" t="shared" si="43" ref="L377:L387">$F$375</f>
        <v>40817</v>
      </c>
      <c r="M377" s="22"/>
      <c r="N377" s="22"/>
      <c r="O377" s="22"/>
      <c r="P377" s="22"/>
      <c r="Q377" s="22"/>
      <c r="R377" s="22"/>
      <c r="S377" s="22"/>
    </row>
    <row r="378" spans="1:19" s="15" customFormat="1" ht="49.5" customHeight="1" thickBot="1" thickTop="1">
      <c r="A378" s="7"/>
      <c r="B378" s="7"/>
      <c r="C378" s="7"/>
      <c r="D378" s="100"/>
      <c r="E378" s="63">
        <f>IF((F376)&lt;F375,"",(F376))</f>
        <v>40818</v>
      </c>
      <c r="F378" s="64">
        <f>IF((F376+1)&lt;F375,"",(F376+1))</f>
        <v>40819</v>
      </c>
      <c r="G378" s="64">
        <f>IF((F376+2)&lt;F375,"",(F376+2))</f>
        <v>40820</v>
      </c>
      <c r="H378" s="64">
        <f>IF((F376+3)&lt;F375,"",(F376+3))</f>
        <v>40821</v>
      </c>
      <c r="I378" s="64">
        <f>IF((F376+4)&lt;F375,"",(F376+4))</f>
        <v>40822</v>
      </c>
      <c r="J378" s="64">
        <f>IF((F376+5)&lt;F375,"",(F376+5))</f>
        <v>40823</v>
      </c>
      <c r="K378" s="65">
        <f>IF((F376+6)&lt;F375,"",(F376+6))</f>
        <v>40824</v>
      </c>
      <c r="L378" s="100"/>
      <c r="M378" s="21"/>
      <c r="N378" s="21"/>
      <c r="O378" s="21"/>
      <c r="P378" s="21"/>
      <c r="Q378" s="21"/>
      <c r="R378" s="21"/>
      <c r="S378" s="21"/>
    </row>
    <row r="379" spans="1:12" s="15" customFormat="1" ht="99.75" customHeight="1" thickBot="1" thickTop="1">
      <c r="A379" s="7"/>
      <c r="B379" s="7"/>
      <c r="C379" s="7"/>
      <c r="D379" s="93">
        <f t="shared" si="42"/>
        <v>40817</v>
      </c>
      <c r="E379" s="48"/>
      <c r="F379" s="49"/>
      <c r="G379" s="49"/>
      <c r="H379" s="48"/>
      <c r="I379" s="49"/>
      <c r="J379" s="49"/>
      <c r="K379" s="48"/>
      <c r="L379" s="93">
        <f t="shared" si="43"/>
        <v>40817</v>
      </c>
    </row>
    <row r="380" spans="1:19" s="15" customFormat="1" ht="49.5" customHeight="1" thickBot="1" thickTop="1">
      <c r="A380" s="7"/>
      <c r="B380" s="7"/>
      <c r="C380" s="7"/>
      <c r="D380" s="93"/>
      <c r="E380" s="24">
        <f>IF((F376+7)&lt;F375,"",(F376+7))</f>
        <v>40825</v>
      </c>
      <c r="F380" s="9">
        <f>IF((F376+8)&lt;F375,"",(F376+8))</f>
        <v>40826</v>
      </c>
      <c r="G380" s="9">
        <f>IF((F376+9)&lt;F375,"",(F376+9))</f>
        <v>40827</v>
      </c>
      <c r="H380" s="9">
        <f>IF((F376+10)&lt;F375,"",(F376+10))</f>
        <v>40828</v>
      </c>
      <c r="I380" s="9">
        <f>IF((F376+11)&lt;F375,"",(F376+11))</f>
        <v>40829</v>
      </c>
      <c r="J380" s="9">
        <f>IF((F376+12)&lt;F375,"",(F376+12))</f>
        <v>40830</v>
      </c>
      <c r="K380" s="37">
        <f>IF((F376+13)&lt;F375,"",(F376+13))</f>
        <v>40831</v>
      </c>
      <c r="L380" s="93"/>
      <c r="M380" s="21"/>
      <c r="N380" s="21"/>
      <c r="O380" s="21"/>
      <c r="P380" s="21"/>
      <c r="Q380" s="21"/>
      <c r="R380" s="21"/>
      <c r="S380" s="21"/>
    </row>
    <row r="381" spans="1:12" s="15" customFormat="1" ht="99.75" customHeight="1" thickBot="1" thickTop="1">
      <c r="A381" s="7"/>
      <c r="B381" s="7"/>
      <c r="C381" s="7"/>
      <c r="D381" s="93">
        <f t="shared" si="42"/>
        <v>40817</v>
      </c>
      <c r="E381" s="48"/>
      <c r="F381" s="49"/>
      <c r="G381" s="49"/>
      <c r="H381" s="48"/>
      <c r="I381" s="49"/>
      <c r="J381" s="49"/>
      <c r="K381" s="48"/>
      <c r="L381" s="93">
        <f t="shared" si="43"/>
        <v>40817</v>
      </c>
    </row>
    <row r="382" spans="1:19" s="15" customFormat="1" ht="49.5" customHeight="1" thickBot="1" thickTop="1">
      <c r="A382" s="7"/>
      <c r="B382" s="7"/>
      <c r="C382" s="7"/>
      <c r="D382" s="100"/>
      <c r="E382" s="24">
        <f>F376+14</f>
        <v>40832</v>
      </c>
      <c r="F382" s="9">
        <f>F376+15</f>
        <v>40833</v>
      </c>
      <c r="G382" s="9">
        <f>F376+16</f>
        <v>40834</v>
      </c>
      <c r="H382" s="9">
        <f>F376+17</f>
        <v>40835</v>
      </c>
      <c r="I382" s="9">
        <f>F376+18</f>
        <v>40836</v>
      </c>
      <c r="J382" s="9">
        <f>IF((F376+19)&gt;F389,"",(F376+19))</f>
        <v>40837</v>
      </c>
      <c r="K382" s="37">
        <f>IF((F376+20)&gt;F389,"",(F376+20))</f>
        <v>40838</v>
      </c>
      <c r="L382" s="100"/>
      <c r="M382" s="21"/>
      <c r="N382" s="21"/>
      <c r="O382" s="21"/>
      <c r="P382" s="21"/>
      <c r="Q382" s="21"/>
      <c r="R382" s="21"/>
      <c r="S382" s="21"/>
    </row>
    <row r="383" spans="1:12" s="15" customFormat="1" ht="99.75" customHeight="1" thickBot="1" thickTop="1">
      <c r="A383" s="7"/>
      <c r="B383" s="7"/>
      <c r="C383" s="7"/>
      <c r="D383" s="93">
        <f t="shared" si="42"/>
        <v>40817</v>
      </c>
      <c r="E383" s="48"/>
      <c r="F383" s="49"/>
      <c r="G383" s="49"/>
      <c r="H383" s="48"/>
      <c r="I383" s="49"/>
      <c r="J383" s="49"/>
      <c r="K383" s="48"/>
      <c r="L383" s="93">
        <f t="shared" si="43"/>
        <v>40817</v>
      </c>
    </row>
    <row r="384" spans="1:19" s="15" customFormat="1" ht="49.5" customHeight="1" thickBot="1" thickTop="1">
      <c r="A384" s="7"/>
      <c r="B384" s="7"/>
      <c r="C384" s="7"/>
      <c r="D384" s="100"/>
      <c r="E384" s="24">
        <f>IF((F376+21)&gt;F389,"",(F376+21))</f>
        <v>40839</v>
      </c>
      <c r="F384" s="9">
        <f>IF((F376+22)&gt;F389,"",(F376+22))</f>
        <v>40840</v>
      </c>
      <c r="G384" s="9">
        <f>IF((F376+23)&gt;F389,"",(F376+23))</f>
        <v>40841</v>
      </c>
      <c r="H384" s="9">
        <f>IF((F376+24)&gt;F389,"",(F376+24))</f>
        <v>40842</v>
      </c>
      <c r="I384" s="9">
        <f>IF((F376+25)&gt;F389,"",(F376+25))</f>
        <v>40843</v>
      </c>
      <c r="J384" s="9">
        <f>IF((F376+26)&gt;F389,"",(F376+26))</f>
        <v>40844</v>
      </c>
      <c r="K384" s="37">
        <f>IF((F376+27)&gt;F389,"",(F376+27))</f>
        <v>40845</v>
      </c>
      <c r="L384" s="100"/>
      <c r="M384" s="21"/>
      <c r="N384" s="21"/>
      <c r="O384" s="21"/>
      <c r="P384" s="21"/>
      <c r="Q384" s="21"/>
      <c r="R384" s="21"/>
      <c r="S384" s="21"/>
    </row>
    <row r="385" spans="1:12" s="15" customFormat="1" ht="99.75" customHeight="1" thickBot="1" thickTop="1">
      <c r="A385" s="7"/>
      <c r="B385" s="7"/>
      <c r="C385" s="7"/>
      <c r="D385" s="93">
        <f t="shared" si="42"/>
        <v>40817</v>
      </c>
      <c r="E385" s="48"/>
      <c r="F385" s="49"/>
      <c r="G385" s="49"/>
      <c r="H385" s="48"/>
      <c r="I385" s="49"/>
      <c r="J385" s="49"/>
      <c r="K385" s="48"/>
      <c r="L385" s="93">
        <f t="shared" si="43"/>
        <v>40817</v>
      </c>
    </row>
    <row r="386" spans="1:19" s="15" customFormat="1" ht="49.5" customHeight="1" thickBot="1" thickTop="1">
      <c r="A386" s="7"/>
      <c r="B386" s="7"/>
      <c r="C386" s="7"/>
      <c r="D386" s="100"/>
      <c r="E386" s="24">
        <f>IF((F376+28)&gt;F389,"",(F376+28))</f>
        <v>40846</v>
      </c>
      <c r="F386" s="9">
        <f>IF((F376+29)&gt;F389,"",(F376+29))</f>
        <v>40847</v>
      </c>
      <c r="G386" s="9">
        <f>IF((F376+30)&gt;F389,"",(F376+30))</f>
      </c>
      <c r="H386" s="9">
        <f>IF((F376+31)&gt;F389,"",(F376+31))</f>
      </c>
      <c r="I386" s="9">
        <f>IF((F376+32)&gt;F389,"",(F376+32))</f>
      </c>
      <c r="J386" s="9">
        <f>IF((F376+33)&gt;F389,"",(F376+33))</f>
      </c>
      <c r="K386" s="37">
        <f>IF((F376+34)&gt;F389,"",(F376+34))</f>
      </c>
      <c r="L386" s="100"/>
      <c r="M386" s="21"/>
      <c r="N386" s="21"/>
      <c r="O386" s="21"/>
      <c r="P386" s="21"/>
      <c r="Q386" s="21"/>
      <c r="R386" s="21"/>
      <c r="S386" s="21"/>
    </row>
    <row r="387" spans="1:12" s="15" customFormat="1" ht="99.75" customHeight="1" thickBot="1" thickTop="1">
      <c r="A387" s="7"/>
      <c r="B387" s="7"/>
      <c r="C387" s="7"/>
      <c r="D387" s="93">
        <f t="shared" si="42"/>
        <v>40817</v>
      </c>
      <c r="E387" s="48"/>
      <c r="F387" s="49"/>
      <c r="G387" s="49"/>
      <c r="H387" s="48"/>
      <c r="I387" s="49"/>
      <c r="J387" s="49"/>
      <c r="K387" s="48"/>
      <c r="L387" s="93">
        <f t="shared" si="43"/>
        <v>40817</v>
      </c>
    </row>
    <row r="388" spans="1:19" s="15" customFormat="1" ht="49.5" customHeight="1" thickBot="1" thickTop="1">
      <c r="A388" s="7"/>
      <c r="B388" s="7"/>
      <c r="C388" s="7"/>
      <c r="D388" s="100"/>
      <c r="E388" s="24">
        <f>IF((F376+35)&gt;F389,"",(F376+35))</f>
      </c>
      <c r="F388" s="9">
        <f>IF((F376+36)&gt;F389,"",(F376+36))</f>
      </c>
      <c r="G388" s="9">
        <f>IF((F376+37)&gt;F389,"",(F376+37))</f>
      </c>
      <c r="H388" s="9">
        <f>IF((F376+38)&gt;F389,"",(F376+38))</f>
      </c>
      <c r="I388" s="9">
        <f>IF((F376+39)&gt;F389,"",(F376+39))</f>
      </c>
      <c r="J388" s="9">
        <f>IF((F376+40)&gt;F389,"",(F376+40))</f>
      </c>
      <c r="K388" s="37">
        <f>IF((F376+41)&gt;F389,"",(F376+41))</f>
      </c>
      <c r="L388" s="100"/>
      <c r="M388" s="21"/>
      <c r="N388" s="21"/>
      <c r="O388" s="21"/>
      <c r="P388" s="21"/>
      <c r="Q388" s="21"/>
      <c r="R388" s="21"/>
      <c r="S388" s="21"/>
    </row>
    <row r="389" spans="1:19" s="15" customFormat="1" ht="49.5" customHeight="1" hidden="1" thickBot="1" thickTop="1">
      <c r="A389" s="7"/>
      <c r="B389" s="7"/>
      <c r="C389" s="7"/>
      <c r="D389" s="28"/>
      <c r="E389" s="55"/>
      <c r="F389" s="105">
        <f>DATE(YEAR(F375),MONTH(F375)+1,0)</f>
        <v>40847</v>
      </c>
      <c r="G389" s="106"/>
      <c r="H389" s="106"/>
      <c r="I389" s="106"/>
      <c r="J389" s="106"/>
      <c r="K389" s="56"/>
      <c r="L389" s="40"/>
      <c r="M389" s="17"/>
      <c r="N389" s="17"/>
      <c r="O389" s="17"/>
      <c r="P389" s="17"/>
      <c r="Q389" s="17"/>
      <c r="R389" s="17"/>
      <c r="S389" s="17"/>
    </row>
    <row r="390" spans="1:12" s="15" customFormat="1" ht="49.5" customHeight="1" hidden="1" thickBot="1" thickTop="1">
      <c r="A390" s="7"/>
      <c r="B390" s="7"/>
      <c r="C390" s="7"/>
      <c r="D390" s="28"/>
      <c r="E390" s="57"/>
      <c r="F390" s="58"/>
      <c r="G390" s="107">
        <f>F389+1</f>
        <v>40848</v>
      </c>
      <c r="H390" s="108"/>
      <c r="I390" s="108"/>
      <c r="J390" s="58"/>
      <c r="K390" s="58"/>
      <c r="L390" s="39"/>
    </row>
    <row r="391" spans="1:19" s="15" customFormat="1" ht="49.5" customHeight="1" hidden="1" thickBot="1" thickTop="1">
      <c r="A391" s="7"/>
      <c r="B391" s="7"/>
      <c r="C391" s="7"/>
      <c r="D391" s="28"/>
      <c r="E391" s="59"/>
      <c r="F391" s="103">
        <f>((ROUNDDOWN((F392/7),0)))*(7)+1</f>
        <v>40846</v>
      </c>
      <c r="G391" s="103"/>
      <c r="H391" s="103"/>
      <c r="I391" s="103"/>
      <c r="J391" s="103"/>
      <c r="K391" s="60"/>
      <c r="L391" s="40"/>
      <c r="M391" s="17"/>
      <c r="N391" s="17"/>
      <c r="O391" s="17"/>
      <c r="P391" s="17"/>
      <c r="Q391" s="17"/>
      <c r="R391" s="17"/>
      <c r="S391" s="17"/>
    </row>
    <row r="392" spans="1:19" s="15" customFormat="1" ht="33" customHeight="1" thickBot="1" thickTop="1">
      <c r="A392" s="7"/>
      <c r="B392" s="7"/>
      <c r="C392" s="7"/>
      <c r="D392" s="28"/>
      <c r="E392" s="61"/>
      <c r="F392" s="104">
        <f>DATE(YEAR(G390),MONTH(G390)+0,0)+1</f>
        <v>40848</v>
      </c>
      <c r="G392" s="104"/>
      <c r="H392" s="104"/>
      <c r="I392" s="104"/>
      <c r="J392" s="104"/>
      <c r="K392" s="51"/>
      <c r="L392" s="41"/>
      <c r="M392" s="8"/>
      <c r="N392" s="8"/>
      <c r="O392" s="8"/>
      <c r="P392" s="8"/>
      <c r="Q392" s="8"/>
      <c r="R392" s="8"/>
      <c r="S392" s="8"/>
    </row>
    <row r="393" spans="1:19" s="15" customFormat="1" ht="49.5" customHeight="1" hidden="1" thickBot="1" thickTop="1">
      <c r="A393" s="7"/>
      <c r="B393" s="7"/>
      <c r="C393" s="7"/>
      <c r="D393" s="28"/>
      <c r="E393" s="62"/>
      <c r="F393" s="85">
        <f>(ROUNDDOWN((F392/7),0))*7+1</f>
        <v>40846</v>
      </c>
      <c r="G393" s="85"/>
      <c r="H393" s="85"/>
      <c r="I393" s="85"/>
      <c r="J393" s="85"/>
      <c r="K393" s="62"/>
      <c r="L393" s="40"/>
      <c r="M393" s="17"/>
      <c r="N393" s="17"/>
      <c r="O393" s="17"/>
      <c r="P393" s="17"/>
      <c r="Q393" s="17"/>
      <c r="R393" s="17"/>
      <c r="S393" s="17"/>
    </row>
    <row r="394" spans="1:19" s="15" customFormat="1" ht="99.75" customHeight="1" thickBot="1" thickTop="1">
      <c r="A394" s="7"/>
      <c r="B394" s="7"/>
      <c r="C394" s="7"/>
      <c r="D394" s="101">
        <f aca="true" t="shared" si="44" ref="D394:D404">$F$392</f>
        <v>40848</v>
      </c>
      <c r="E394" s="48"/>
      <c r="F394" s="49"/>
      <c r="G394" s="49"/>
      <c r="H394" s="48"/>
      <c r="I394" s="49"/>
      <c r="J394" s="49"/>
      <c r="K394" s="48"/>
      <c r="L394" s="93">
        <f aca="true" t="shared" si="45" ref="L394:L404">$F$392</f>
        <v>40848</v>
      </c>
      <c r="M394" s="22"/>
      <c r="N394" s="22"/>
      <c r="O394" s="22"/>
      <c r="P394" s="22"/>
      <c r="Q394" s="22"/>
      <c r="R394" s="22"/>
      <c r="S394" s="22"/>
    </row>
    <row r="395" spans="1:19" s="15" customFormat="1" ht="49.5" customHeight="1" thickBot="1" thickTop="1">
      <c r="A395" s="7"/>
      <c r="B395" s="7"/>
      <c r="C395" s="7"/>
      <c r="D395" s="102"/>
      <c r="E395" s="63">
        <f>IF((F393)&lt;F392,"",(F393))</f>
      </c>
      <c r="F395" s="64">
        <f>IF((F393+1)&lt;F392,"",(F393+1))</f>
      </c>
      <c r="G395" s="64">
        <f>IF((F393+2)&lt;F392,"",(F393+2))</f>
        <v>40848</v>
      </c>
      <c r="H395" s="64">
        <f>IF((F393+3)&lt;F392,"",(F393+3))</f>
        <v>40849</v>
      </c>
      <c r="I395" s="64">
        <f>IF((F393+4)&lt;F392,"",(F393+4))</f>
        <v>40850</v>
      </c>
      <c r="J395" s="64">
        <f>IF((F393+5)&lt;F392,"",(F393+5))</f>
        <v>40851</v>
      </c>
      <c r="K395" s="65">
        <f>IF((F393+6)&lt;F392,"",(F393+6))</f>
        <v>40852</v>
      </c>
      <c r="L395" s="100"/>
      <c r="M395" s="21"/>
      <c r="N395" s="21"/>
      <c r="O395" s="21"/>
      <c r="P395" s="21"/>
      <c r="Q395" s="21"/>
      <c r="R395" s="21"/>
      <c r="S395" s="21"/>
    </row>
    <row r="396" spans="1:12" s="15" customFormat="1" ht="99.75" customHeight="1" thickBot="1" thickTop="1">
      <c r="A396" s="7"/>
      <c r="B396" s="7"/>
      <c r="C396" s="7"/>
      <c r="D396" s="101">
        <f t="shared" si="44"/>
        <v>40848</v>
      </c>
      <c r="E396" s="48"/>
      <c r="F396" s="49"/>
      <c r="G396" s="49"/>
      <c r="H396" s="48"/>
      <c r="I396" s="49"/>
      <c r="J396" s="49"/>
      <c r="K396" s="48"/>
      <c r="L396" s="93">
        <f t="shared" si="45"/>
        <v>40848</v>
      </c>
    </row>
    <row r="397" spans="1:19" s="15" customFormat="1" ht="49.5" customHeight="1" thickBot="1" thickTop="1">
      <c r="A397" s="7"/>
      <c r="B397" s="7"/>
      <c r="C397" s="7"/>
      <c r="D397" s="102"/>
      <c r="E397" s="24">
        <f>IF((F393+7)&lt;F392,"",(F393+7))</f>
        <v>40853</v>
      </c>
      <c r="F397" s="9">
        <f>IF((F393+8)&lt;F392,"",(F393+8))</f>
        <v>40854</v>
      </c>
      <c r="G397" s="9">
        <f>IF((F393+9)&lt;F392,"",(F393+9))</f>
        <v>40855</v>
      </c>
      <c r="H397" s="9">
        <f>IF((F393+10)&lt;F392,"",(F393+10))</f>
        <v>40856</v>
      </c>
      <c r="I397" s="9">
        <f>IF((F393+11)&lt;F392,"",(F393+11))</f>
        <v>40857</v>
      </c>
      <c r="J397" s="9">
        <f>IF((F393+12)&lt;F392,"",(F393+12))</f>
        <v>40858</v>
      </c>
      <c r="K397" s="37">
        <f>IF((F393+13)&lt;F392,"",(F393+13))</f>
        <v>40859</v>
      </c>
      <c r="L397" s="93"/>
      <c r="M397" s="21"/>
      <c r="N397" s="21"/>
      <c r="O397" s="21"/>
      <c r="P397" s="21"/>
      <c r="Q397" s="21"/>
      <c r="R397" s="21"/>
      <c r="S397" s="21"/>
    </row>
    <row r="398" spans="1:12" s="15" customFormat="1" ht="99.75" customHeight="1" thickBot="1" thickTop="1">
      <c r="A398" s="7"/>
      <c r="B398" s="7"/>
      <c r="C398" s="7"/>
      <c r="D398" s="101">
        <f t="shared" si="44"/>
        <v>40848</v>
      </c>
      <c r="E398" s="48"/>
      <c r="F398" s="49"/>
      <c r="G398" s="49"/>
      <c r="H398" s="48"/>
      <c r="I398" s="49"/>
      <c r="J398" s="49"/>
      <c r="K398" s="48"/>
      <c r="L398" s="93">
        <f t="shared" si="45"/>
        <v>40848</v>
      </c>
    </row>
    <row r="399" spans="1:19" s="15" customFormat="1" ht="49.5" customHeight="1" thickBot="1" thickTop="1">
      <c r="A399" s="7"/>
      <c r="B399" s="7"/>
      <c r="C399" s="7"/>
      <c r="D399" s="102"/>
      <c r="E399" s="24">
        <f>F393+14</f>
        <v>40860</v>
      </c>
      <c r="F399" s="9">
        <f>F393+15</f>
        <v>40861</v>
      </c>
      <c r="G399" s="9">
        <f>F393+16</f>
        <v>40862</v>
      </c>
      <c r="H399" s="9">
        <f>F393+17</f>
        <v>40863</v>
      </c>
      <c r="I399" s="9">
        <f>F393+18</f>
        <v>40864</v>
      </c>
      <c r="J399" s="9">
        <f>IF((F393+19)&gt;F406,"",(F393+19))</f>
        <v>40865</v>
      </c>
      <c r="K399" s="37">
        <f>IF((F393+20)&gt;F406,"",(F393+20))</f>
        <v>40866</v>
      </c>
      <c r="L399" s="100"/>
      <c r="M399" s="21"/>
      <c r="N399" s="21"/>
      <c r="O399" s="21"/>
      <c r="P399" s="21"/>
      <c r="Q399" s="21"/>
      <c r="R399" s="21"/>
      <c r="S399" s="21"/>
    </row>
    <row r="400" spans="1:12" s="15" customFormat="1" ht="99.75" customHeight="1" thickBot="1" thickTop="1">
      <c r="A400" s="7"/>
      <c r="B400" s="7"/>
      <c r="C400" s="7"/>
      <c r="D400" s="101">
        <f t="shared" si="44"/>
        <v>40848</v>
      </c>
      <c r="E400" s="48"/>
      <c r="F400" s="49"/>
      <c r="G400" s="49"/>
      <c r="H400" s="48"/>
      <c r="I400" s="49"/>
      <c r="J400" s="49"/>
      <c r="K400" s="48"/>
      <c r="L400" s="93">
        <f t="shared" si="45"/>
        <v>40848</v>
      </c>
    </row>
    <row r="401" spans="1:19" s="15" customFormat="1" ht="49.5" customHeight="1" thickBot="1" thickTop="1">
      <c r="A401" s="7"/>
      <c r="B401" s="7"/>
      <c r="C401" s="7"/>
      <c r="D401" s="102"/>
      <c r="E401" s="24">
        <f>IF((F393+21)&gt;F406,"",(F393+21))</f>
        <v>40867</v>
      </c>
      <c r="F401" s="9">
        <f>IF((F393+22)&gt;F406,"",(F393+22))</f>
        <v>40868</v>
      </c>
      <c r="G401" s="9">
        <f>IF((F393+23)&gt;F406,"",(F393+23))</f>
        <v>40869</v>
      </c>
      <c r="H401" s="9">
        <f>IF((F393+24)&gt;F406,"",(F393+24))</f>
        <v>40870</v>
      </c>
      <c r="I401" s="9">
        <f>IF((F393+25)&gt;F406,"",(F393+25))</f>
        <v>40871</v>
      </c>
      <c r="J401" s="9">
        <f>IF((F393+26)&gt;F406,"",(F393+26))</f>
        <v>40872</v>
      </c>
      <c r="K401" s="37">
        <f>IF((F393+27)&gt;F406,"",(F393+27))</f>
        <v>40873</v>
      </c>
      <c r="L401" s="100"/>
      <c r="M401" s="21"/>
      <c r="N401" s="21"/>
      <c r="O401" s="21"/>
      <c r="P401" s="21"/>
      <c r="Q401" s="21"/>
      <c r="R401" s="21"/>
      <c r="S401" s="21"/>
    </row>
    <row r="402" spans="1:12" s="15" customFormat="1" ht="99.75" customHeight="1" thickBot="1" thickTop="1">
      <c r="A402" s="7"/>
      <c r="B402" s="7"/>
      <c r="C402" s="7"/>
      <c r="D402" s="101">
        <f t="shared" si="44"/>
        <v>40848</v>
      </c>
      <c r="E402" s="48"/>
      <c r="F402" s="49"/>
      <c r="G402" s="49"/>
      <c r="H402" s="48"/>
      <c r="I402" s="49"/>
      <c r="J402" s="49"/>
      <c r="K402" s="48"/>
      <c r="L402" s="93">
        <f t="shared" si="45"/>
        <v>40848</v>
      </c>
    </row>
    <row r="403" spans="1:19" s="15" customFormat="1" ht="49.5" customHeight="1" thickBot="1" thickTop="1">
      <c r="A403" s="7"/>
      <c r="B403" s="7"/>
      <c r="C403" s="7"/>
      <c r="D403" s="102"/>
      <c r="E403" s="24">
        <f>IF((F393+28)&gt;F406,"",(F393+28))</f>
        <v>40874</v>
      </c>
      <c r="F403" s="9">
        <f>IF((F393+29)&gt;F406,"",(F393+29))</f>
        <v>40875</v>
      </c>
      <c r="G403" s="9">
        <f>IF((F393+30)&gt;F406,"",(F393+30))</f>
        <v>40876</v>
      </c>
      <c r="H403" s="9">
        <f>IF((F393+31)&gt;F406,"",(F393+31))</f>
        <v>40877</v>
      </c>
      <c r="I403" s="9">
        <f>IF((F393+32)&gt;F406,"",(F393+32))</f>
      </c>
      <c r="J403" s="9">
        <f>IF((F393+33)&gt;F406,"",(F393+33))</f>
      </c>
      <c r="K403" s="37">
        <f>IF((F393+34)&gt;F406,"",(F393+34))</f>
      </c>
      <c r="L403" s="100"/>
      <c r="M403" s="21"/>
      <c r="N403" s="21"/>
      <c r="O403" s="21"/>
      <c r="P403" s="21"/>
      <c r="Q403" s="21"/>
      <c r="R403" s="21"/>
      <c r="S403" s="21"/>
    </row>
    <row r="404" spans="1:12" s="15" customFormat="1" ht="99.75" customHeight="1" thickBot="1" thickTop="1">
      <c r="A404" s="7"/>
      <c r="B404" s="7"/>
      <c r="C404" s="7"/>
      <c r="D404" s="101">
        <f t="shared" si="44"/>
        <v>40848</v>
      </c>
      <c r="E404" s="48"/>
      <c r="F404" s="49"/>
      <c r="G404" s="49"/>
      <c r="H404" s="48"/>
      <c r="I404" s="49"/>
      <c r="J404" s="49"/>
      <c r="K404" s="48"/>
      <c r="L404" s="93">
        <f t="shared" si="45"/>
        <v>40848</v>
      </c>
    </row>
    <row r="405" spans="1:19" s="15" customFormat="1" ht="49.5" customHeight="1" thickBot="1" thickTop="1">
      <c r="A405" s="7"/>
      <c r="B405" s="7"/>
      <c r="C405" s="7"/>
      <c r="D405" s="102"/>
      <c r="E405" s="24">
        <f>IF((F393+35)&gt;F406,"",(F393+35))</f>
      </c>
      <c r="F405" s="9">
        <f>IF((F393+36)&gt;F406,"",(F393+36))</f>
      </c>
      <c r="G405" s="9">
        <f>IF((F393+37)&gt;F406,"",(F393+37))</f>
      </c>
      <c r="H405" s="9">
        <f>IF((F393+38)&gt;F406,"",(F393+38))</f>
      </c>
      <c r="I405" s="9">
        <f>IF((F393+39)&gt;F406,"",(F393+39))</f>
      </c>
      <c r="J405" s="9">
        <f>IF((F393+40)&gt;F406,"",(F393+40))</f>
      </c>
      <c r="K405" s="37">
        <f>IF((F393+41)&gt;F406,"",(F393+41))</f>
      </c>
      <c r="L405" s="100"/>
      <c r="M405" s="21"/>
      <c r="N405" s="21"/>
      <c r="O405" s="21"/>
      <c r="P405" s="21"/>
      <c r="Q405" s="21"/>
      <c r="R405" s="21"/>
      <c r="S405" s="21"/>
    </row>
    <row r="406" spans="1:19" s="15" customFormat="1" ht="49.5" customHeight="1" hidden="1" thickBot="1" thickTop="1">
      <c r="A406" s="7"/>
      <c r="B406" s="7"/>
      <c r="C406" s="7"/>
      <c r="D406" s="28"/>
      <c r="E406" s="55"/>
      <c r="F406" s="105">
        <f>DATE(YEAR(F392),MONTH(F392)+1,0)</f>
        <v>40877</v>
      </c>
      <c r="G406" s="106"/>
      <c r="H406" s="106"/>
      <c r="I406" s="106"/>
      <c r="J406" s="106"/>
      <c r="K406" s="56"/>
      <c r="L406" s="40"/>
      <c r="M406" s="17"/>
      <c r="N406" s="17"/>
      <c r="O406" s="17"/>
      <c r="P406" s="17"/>
      <c r="Q406" s="17"/>
      <c r="R406" s="17"/>
      <c r="S406" s="17"/>
    </row>
    <row r="407" spans="1:12" s="15" customFormat="1" ht="49.5" customHeight="1" hidden="1" thickBot="1" thickTop="1">
      <c r="A407" s="7"/>
      <c r="B407" s="7"/>
      <c r="C407" s="7"/>
      <c r="D407" s="28"/>
      <c r="E407" s="57"/>
      <c r="F407" s="58"/>
      <c r="G407" s="107">
        <f>F406+1</f>
        <v>40878</v>
      </c>
      <c r="H407" s="108"/>
      <c r="I407" s="108"/>
      <c r="J407" s="58"/>
      <c r="K407" s="58"/>
      <c r="L407" s="39"/>
    </row>
    <row r="408" spans="1:19" s="15" customFormat="1" ht="49.5" customHeight="1" hidden="1" thickBot="1" thickTop="1">
      <c r="A408" s="7"/>
      <c r="B408" s="7"/>
      <c r="C408" s="7"/>
      <c r="D408" s="28"/>
      <c r="E408" s="59"/>
      <c r="F408" s="103">
        <f>((ROUNDDOWN((F409/7),0)))*(7)+1</f>
        <v>40874</v>
      </c>
      <c r="G408" s="103"/>
      <c r="H408" s="103"/>
      <c r="I408" s="103"/>
      <c r="J408" s="103"/>
      <c r="K408" s="60"/>
      <c r="L408" s="40"/>
      <c r="M408" s="17"/>
      <c r="N408" s="17"/>
      <c r="O408" s="17"/>
      <c r="P408" s="17"/>
      <c r="Q408" s="17"/>
      <c r="R408" s="17"/>
      <c r="S408" s="17"/>
    </row>
    <row r="409" spans="1:19" s="15" customFormat="1" ht="33" customHeight="1" thickBot="1" thickTop="1">
      <c r="A409" s="7"/>
      <c r="B409" s="7"/>
      <c r="C409" s="7"/>
      <c r="D409" s="28"/>
      <c r="E409" s="61"/>
      <c r="F409" s="104">
        <f>DATE(YEAR(G407),MONTH(G407)+0,0)+1</f>
        <v>40878</v>
      </c>
      <c r="G409" s="104"/>
      <c r="H409" s="104"/>
      <c r="I409" s="104"/>
      <c r="J409" s="104"/>
      <c r="K409" s="51"/>
      <c r="L409" s="41"/>
      <c r="M409" s="8"/>
      <c r="N409" s="8"/>
      <c r="O409" s="8"/>
      <c r="P409" s="8"/>
      <c r="Q409" s="8"/>
      <c r="R409" s="8"/>
      <c r="S409" s="8"/>
    </row>
    <row r="410" spans="1:19" s="15" customFormat="1" ht="49.5" customHeight="1" hidden="1" thickBot="1" thickTop="1">
      <c r="A410" s="7"/>
      <c r="B410" s="7"/>
      <c r="C410" s="7"/>
      <c r="D410" s="28"/>
      <c r="E410" s="62"/>
      <c r="F410" s="85">
        <f>(ROUNDDOWN((F409/7),0))*7+1</f>
        <v>40874</v>
      </c>
      <c r="G410" s="85"/>
      <c r="H410" s="85"/>
      <c r="I410" s="85"/>
      <c r="J410" s="85"/>
      <c r="K410" s="62"/>
      <c r="L410" s="40"/>
      <c r="M410" s="17"/>
      <c r="N410" s="17"/>
      <c r="O410" s="17"/>
      <c r="P410" s="17"/>
      <c r="Q410" s="17"/>
      <c r="R410" s="17"/>
      <c r="S410" s="17"/>
    </row>
    <row r="411" spans="1:19" s="15" customFormat="1" ht="99.75" customHeight="1" thickBot="1" thickTop="1">
      <c r="A411" s="7"/>
      <c r="B411" s="7"/>
      <c r="C411" s="7"/>
      <c r="D411" s="93">
        <f aca="true" t="shared" si="46" ref="D411:D421">$F$409</f>
        <v>40878</v>
      </c>
      <c r="E411" s="48"/>
      <c r="F411" s="49"/>
      <c r="G411" s="49"/>
      <c r="H411" s="48"/>
      <c r="I411" s="49"/>
      <c r="J411" s="49"/>
      <c r="K411" s="48"/>
      <c r="L411" s="93">
        <f aca="true" t="shared" si="47" ref="L411:L421">$F$409</f>
        <v>40878</v>
      </c>
      <c r="M411" s="22"/>
      <c r="N411" s="22"/>
      <c r="O411" s="22"/>
      <c r="P411" s="22"/>
      <c r="Q411" s="22"/>
      <c r="R411" s="22"/>
      <c r="S411" s="22"/>
    </row>
    <row r="412" spans="1:19" s="15" customFormat="1" ht="49.5" customHeight="1" thickBot="1" thickTop="1">
      <c r="A412" s="7"/>
      <c r="B412" s="7"/>
      <c r="C412" s="7"/>
      <c r="D412" s="100"/>
      <c r="E412" s="63">
        <f>IF((F410)&lt;F409,"",(F410))</f>
      </c>
      <c r="F412" s="64">
        <f>IF((F410+1)&lt;F409,"",(F410+1))</f>
      </c>
      <c r="G412" s="64">
        <f>IF((F410+2)&lt;F409,"",(F410+2))</f>
      </c>
      <c r="H412" s="64">
        <f>IF((F410+3)&lt;F409,"",(F410+3))</f>
      </c>
      <c r="I412" s="64">
        <f>IF((F410+4)&lt;F409,"",(F410+4))</f>
        <v>40878</v>
      </c>
      <c r="J412" s="64">
        <f>IF((F410+5)&lt;F409,"",(F410+5))</f>
        <v>40879</v>
      </c>
      <c r="K412" s="65">
        <f>IF((F410+6)&lt;F409,"",(F410+6))</f>
        <v>40880</v>
      </c>
      <c r="L412" s="100"/>
      <c r="M412" s="21"/>
      <c r="N412" s="21"/>
      <c r="O412" s="21"/>
      <c r="P412" s="21"/>
      <c r="Q412" s="21"/>
      <c r="R412" s="21"/>
      <c r="S412" s="21"/>
    </row>
    <row r="413" spans="1:12" s="15" customFormat="1" ht="99.75" customHeight="1" thickBot="1" thickTop="1">
      <c r="A413" s="7"/>
      <c r="B413" s="7"/>
      <c r="C413" s="7"/>
      <c r="D413" s="93">
        <f t="shared" si="46"/>
        <v>40878</v>
      </c>
      <c r="E413" s="48"/>
      <c r="F413" s="49"/>
      <c r="G413" s="49"/>
      <c r="H413" s="48"/>
      <c r="I413" s="49"/>
      <c r="J413" s="49"/>
      <c r="K413" s="48"/>
      <c r="L413" s="93">
        <f t="shared" si="47"/>
        <v>40878</v>
      </c>
    </row>
    <row r="414" spans="1:19" s="15" customFormat="1" ht="49.5" customHeight="1" thickBot="1" thickTop="1">
      <c r="A414" s="7"/>
      <c r="B414" s="7"/>
      <c r="C414" s="7"/>
      <c r="D414" s="93"/>
      <c r="E414" s="24">
        <f>IF((F410+7)&lt;F409,"",(F410+7))</f>
        <v>40881</v>
      </c>
      <c r="F414" s="9">
        <f>IF((F410+8)&lt;F409,"",(F410+8))</f>
        <v>40882</v>
      </c>
      <c r="G414" s="9">
        <f>IF((F410+9)&lt;F409,"",(F410+9))</f>
        <v>40883</v>
      </c>
      <c r="H414" s="9">
        <f>IF((F410+10)&lt;F409,"",(F410+10))</f>
        <v>40884</v>
      </c>
      <c r="I414" s="9">
        <f>IF((F410+11)&lt;F409,"",(F410+11))</f>
        <v>40885</v>
      </c>
      <c r="J414" s="9">
        <f>IF((F410+12)&lt;F409,"",(F410+12))</f>
        <v>40886</v>
      </c>
      <c r="K414" s="37">
        <f>IF((F410+13)&lt;F409,"",(F410+13))</f>
        <v>40887</v>
      </c>
      <c r="L414" s="93"/>
      <c r="M414" s="21"/>
      <c r="N414" s="21"/>
      <c r="O414" s="21"/>
      <c r="P414" s="21"/>
      <c r="Q414" s="21"/>
      <c r="R414" s="21"/>
      <c r="S414" s="21"/>
    </row>
    <row r="415" spans="1:12" s="15" customFormat="1" ht="99.75" customHeight="1" thickBot="1" thickTop="1">
      <c r="A415" s="7"/>
      <c r="B415" s="7"/>
      <c r="C415" s="7"/>
      <c r="D415" s="93">
        <f t="shared" si="46"/>
        <v>40878</v>
      </c>
      <c r="E415" s="48"/>
      <c r="F415" s="49"/>
      <c r="G415" s="49"/>
      <c r="H415" s="48"/>
      <c r="I415" s="49"/>
      <c r="J415" s="49"/>
      <c r="K415" s="48"/>
      <c r="L415" s="93">
        <f t="shared" si="47"/>
        <v>40878</v>
      </c>
    </row>
    <row r="416" spans="1:19" s="15" customFormat="1" ht="49.5" customHeight="1" thickBot="1" thickTop="1">
      <c r="A416" s="7"/>
      <c r="B416" s="7"/>
      <c r="C416" s="7"/>
      <c r="D416" s="100"/>
      <c r="E416" s="24">
        <f>F410+14</f>
        <v>40888</v>
      </c>
      <c r="F416" s="9">
        <f>F410+15</f>
        <v>40889</v>
      </c>
      <c r="G416" s="9">
        <f>F410+16</f>
        <v>40890</v>
      </c>
      <c r="H416" s="9">
        <f>F410+17</f>
        <v>40891</v>
      </c>
      <c r="I416" s="9">
        <f>F410+18</f>
        <v>40892</v>
      </c>
      <c r="J416" s="9">
        <f>IF((F410+19)&gt;F423,"",(F410+19))</f>
        <v>40893</v>
      </c>
      <c r="K416" s="37">
        <f>IF((F410+20)&gt;F423,"",(F410+20))</f>
        <v>40894</v>
      </c>
      <c r="L416" s="100"/>
      <c r="M416" s="21"/>
      <c r="N416" s="21"/>
      <c r="O416" s="21"/>
      <c r="P416" s="21"/>
      <c r="Q416" s="21"/>
      <c r="R416" s="21"/>
      <c r="S416" s="21"/>
    </row>
    <row r="417" spans="1:12" s="15" customFormat="1" ht="99.75" customHeight="1" thickBot="1" thickTop="1">
      <c r="A417" s="7"/>
      <c r="B417" s="7"/>
      <c r="C417" s="7"/>
      <c r="D417" s="93">
        <f t="shared" si="46"/>
        <v>40878</v>
      </c>
      <c r="E417" s="48"/>
      <c r="F417" s="49"/>
      <c r="G417" s="49"/>
      <c r="H417" s="48"/>
      <c r="I417" s="49"/>
      <c r="J417" s="49"/>
      <c r="K417" s="48"/>
      <c r="L417" s="93">
        <f t="shared" si="47"/>
        <v>40878</v>
      </c>
    </row>
    <row r="418" spans="1:19" s="15" customFormat="1" ht="49.5" customHeight="1" thickBot="1" thickTop="1">
      <c r="A418" s="7"/>
      <c r="B418" s="7"/>
      <c r="C418" s="7"/>
      <c r="D418" s="100"/>
      <c r="E418" s="24">
        <f>IF((F410+21)&gt;F423,"",(F410+21))</f>
        <v>40895</v>
      </c>
      <c r="F418" s="9">
        <f>IF((F410+22)&gt;F423,"",(F410+22))</f>
        <v>40896</v>
      </c>
      <c r="G418" s="9">
        <f>IF((F410+23)&gt;F423,"",(F410+23))</f>
        <v>40897</v>
      </c>
      <c r="H418" s="9">
        <f>IF((F410+24)&gt;F423,"",(F410+24))</f>
        <v>40898</v>
      </c>
      <c r="I418" s="9">
        <f>IF((F410+25)&gt;F423,"",(F410+25))</f>
        <v>40899</v>
      </c>
      <c r="J418" s="9">
        <f>IF((F410+26)&gt;F423,"",(F410+26))</f>
        <v>40900</v>
      </c>
      <c r="K418" s="37">
        <f>IF((F410+27)&gt;F423,"",(F410+27))</f>
        <v>40901</v>
      </c>
      <c r="L418" s="100"/>
      <c r="M418" s="21"/>
      <c r="N418" s="21"/>
      <c r="O418" s="21"/>
      <c r="P418" s="21"/>
      <c r="Q418" s="21"/>
      <c r="R418" s="21"/>
      <c r="S418" s="21"/>
    </row>
    <row r="419" spans="1:12" s="15" customFormat="1" ht="99.75" customHeight="1" thickBot="1" thickTop="1">
      <c r="A419" s="7"/>
      <c r="B419" s="7"/>
      <c r="C419" s="7"/>
      <c r="D419" s="93">
        <f t="shared" si="46"/>
        <v>40878</v>
      </c>
      <c r="E419" s="48"/>
      <c r="F419" s="49"/>
      <c r="G419" s="49"/>
      <c r="H419" s="48"/>
      <c r="I419" s="49"/>
      <c r="J419" s="49"/>
      <c r="K419" s="48"/>
      <c r="L419" s="93">
        <f t="shared" si="47"/>
        <v>40878</v>
      </c>
    </row>
    <row r="420" spans="1:19" s="15" customFormat="1" ht="49.5" customHeight="1" thickBot="1" thickTop="1">
      <c r="A420" s="7"/>
      <c r="B420" s="7"/>
      <c r="C420" s="7"/>
      <c r="D420" s="100"/>
      <c r="E420" s="24">
        <f>IF((F410+28)&gt;F423,"",(F410+28))</f>
        <v>40902</v>
      </c>
      <c r="F420" s="9">
        <f>IF((F410+29)&gt;F423,"",(F410+29))</f>
        <v>40903</v>
      </c>
      <c r="G420" s="9">
        <f>IF((F410+30)&gt;F423,"",(F410+30))</f>
        <v>40904</v>
      </c>
      <c r="H420" s="9">
        <f>IF((F410+31)&gt;F423,"",(F410+31))</f>
        <v>40905</v>
      </c>
      <c r="I420" s="9">
        <f>IF((F410+32)&gt;F423,"",(F410+32))</f>
        <v>40906</v>
      </c>
      <c r="J420" s="9">
        <f>IF((F410+33)&gt;F423,"",(F410+33))</f>
        <v>40907</v>
      </c>
      <c r="K420" s="37">
        <f>IF((F410+34)&gt;F423,"",(F410+34))</f>
        <v>40908</v>
      </c>
      <c r="L420" s="100"/>
      <c r="M420" s="21"/>
      <c r="N420" s="21"/>
      <c r="O420" s="21"/>
      <c r="P420" s="21"/>
      <c r="Q420" s="21"/>
      <c r="R420" s="21"/>
      <c r="S420" s="21"/>
    </row>
    <row r="421" spans="1:12" s="15" customFormat="1" ht="99.75" customHeight="1" thickBot="1" thickTop="1">
      <c r="A421" s="7"/>
      <c r="B421" s="7"/>
      <c r="C421" s="7"/>
      <c r="D421" s="93">
        <f t="shared" si="46"/>
        <v>40878</v>
      </c>
      <c r="E421" s="48"/>
      <c r="F421" s="49"/>
      <c r="G421" s="49"/>
      <c r="H421" s="48"/>
      <c r="I421" s="49"/>
      <c r="J421" s="49"/>
      <c r="K421" s="48"/>
      <c r="L421" s="93">
        <f t="shared" si="47"/>
        <v>40878</v>
      </c>
    </row>
    <row r="422" spans="1:19" s="15" customFormat="1" ht="49.5" customHeight="1" thickBot="1" thickTop="1">
      <c r="A422" s="7"/>
      <c r="B422" s="7"/>
      <c r="C422" s="7"/>
      <c r="D422" s="100"/>
      <c r="E422" s="24">
        <f>IF((F410+35)&gt;F423,"",(F410+35))</f>
      </c>
      <c r="F422" s="9">
        <f>IF((F410+36)&gt;F423,"",(F410+36))</f>
      </c>
      <c r="G422" s="9">
        <f>IF((F410+37)&gt;F423,"",(F410+37))</f>
      </c>
      <c r="H422" s="9">
        <f>IF((F410+38)&gt;F423,"",(F410+38))</f>
      </c>
      <c r="I422" s="9">
        <f>IF((F410+39)&gt;F423,"",(F410+39))</f>
      </c>
      <c r="J422" s="9">
        <f>IF((F410+40)&gt;F423,"",(F410+40))</f>
      </c>
      <c r="K422" s="37">
        <f>IF((F410+41)&gt;F423,"",(F410+41))</f>
      </c>
      <c r="L422" s="100"/>
      <c r="M422" s="21"/>
      <c r="N422" s="21"/>
      <c r="O422" s="21"/>
      <c r="P422" s="21"/>
      <c r="Q422" s="21"/>
      <c r="R422" s="21"/>
      <c r="S422" s="21"/>
    </row>
    <row r="423" spans="1:19" s="15" customFormat="1" ht="49.5" customHeight="1" hidden="1" thickBot="1" thickTop="1">
      <c r="A423" s="7"/>
      <c r="B423" s="7"/>
      <c r="C423" s="7"/>
      <c r="D423" s="28"/>
      <c r="E423" s="55"/>
      <c r="F423" s="105">
        <f>DATE(YEAR(F409),MONTH(F409)+1,0)</f>
        <v>40908</v>
      </c>
      <c r="G423" s="106"/>
      <c r="H423" s="106"/>
      <c r="I423" s="106"/>
      <c r="J423" s="106"/>
      <c r="K423" s="56"/>
      <c r="L423" s="40"/>
      <c r="M423" s="17"/>
      <c r="N423" s="17"/>
      <c r="O423" s="17"/>
      <c r="P423" s="17"/>
      <c r="Q423" s="17"/>
      <c r="R423" s="17"/>
      <c r="S423" s="17"/>
    </row>
    <row r="424" spans="1:12" s="15" customFormat="1" ht="49.5" customHeight="1" hidden="1" thickBot="1" thickTop="1">
      <c r="A424" s="7"/>
      <c r="B424" s="7"/>
      <c r="C424" s="7"/>
      <c r="D424" s="28"/>
      <c r="E424" s="57"/>
      <c r="F424" s="58"/>
      <c r="G424" s="107">
        <f>F423+1</f>
        <v>40909</v>
      </c>
      <c r="H424" s="108"/>
      <c r="I424" s="108"/>
      <c r="J424" s="58"/>
      <c r="K424" s="58"/>
      <c r="L424" s="39"/>
    </row>
    <row r="425" spans="1:19" s="15" customFormat="1" ht="49.5" customHeight="1" hidden="1" thickBot="1" thickTop="1">
      <c r="A425" s="7"/>
      <c r="B425" s="7"/>
      <c r="C425" s="7"/>
      <c r="D425" s="28"/>
      <c r="E425" s="59"/>
      <c r="F425" s="103">
        <f>((ROUNDDOWN((F426/7),0)))*(7)+1</f>
        <v>40909</v>
      </c>
      <c r="G425" s="103"/>
      <c r="H425" s="103"/>
      <c r="I425" s="103"/>
      <c r="J425" s="103"/>
      <c r="K425" s="60"/>
      <c r="L425" s="40"/>
      <c r="M425" s="17"/>
      <c r="N425" s="17"/>
      <c r="O425" s="17"/>
      <c r="P425" s="17"/>
      <c r="Q425" s="17"/>
      <c r="R425" s="17"/>
      <c r="S425" s="17"/>
    </row>
    <row r="426" spans="1:19" s="15" customFormat="1" ht="33" customHeight="1" thickBot="1" thickTop="1">
      <c r="A426" s="7"/>
      <c r="B426" s="7"/>
      <c r="C426" s="7"/>
      <c r="D426" s="28"/>
      <c r="E426" s="61"/>
      <c r="F426" s="104">
        <f>DATE(YEAR(G424),MONTH(G424)+0,0)+1</f>
        <v>40909</v>
      </c>
      <c r="G426" s="104"/>
      <c r="H426" s="104"/>
      <c r="I426" s="104"/>
      <c r="J426" s="104"/>
      <c r="K426" s="51"/>
      <c r="L426" s="41"/>
      <c r="M426" s="8"/>
      <c r="N426" s="8"/>
      <c r="O426" s="8"/>
      <c r="P426" s="8"/>
      <c r="Q426" s="8"/>
      <c r="R426" s="8"/>
      <c r="S426" s="8"/>
    </row>
    <row r="427" spans="1:19" s="15" customFormat="1" ht="49.5" customHeight="1" hidden="1" thickBot="1" thickTop="1">
      <c r="A427" s="7"/>
      <c r="B427" s="7"/>
      <c r="C427" s="7"/>
      <c r="D427" s="28"/>
      <c r="E427" s="62"/>
      <c r="F427" s="85">
        <f>(ROUNDDOWN((F426/7),0))*7+1</f>
        <v>40909</v>
      </c>
      <c r="G427" s="85"/>
      <c r="H427" s="85"/>
      <c r="I427" s="85"/>
      <c r="J427" s="85"/>
      <c r="K427" s="62"/>
      <c r="L427" s="40"/>
      <c r="M427" s="17"/>
      <c r="N427" s="17"/>
      <c r="O427" s="17"/>
      <c r="P427" s="17"/>
      <c r="Q427" s="17"/>
      <c r="R427" s="17"/>
      <c r="S427" s="17"/>
    </row>
    <row r="428" spans="1:19" s="15" customFormat="1" ht="99.75" customHeight="1" thickBot="1" thickTop="1">
      <c r="A428" s="7"/>
      <c r="B428" s="7"/>
      <c r="C428" s="7"/>
      <c r="D428" s="93">
        <f aca="true" t="shared" si="48" ref="D428:D438">$F$426</f>
        <v>40909</v>
      </c>
      <c r="E428" s="48"/>
      <c r="F428" s="49"/>
      <c r="G428" s="49"/>
      <c r="H428" s="48"/>
      <c r="I428" s="49"/>
      <c r="J428" s="49"/>
      <c r="K428" s="48"/>
      <c r="L428" s="93">
        <f aca="true" t="shared" si="49" ref="L428:L438">$F$426</f>
        <v>40909</v>
      </c>
      <c r="M428" s="22"/>
      <c r="N428" s="22"/>
      <c r="O428" s="22"/>
      <c r="P428" s="22"/>
      <c r="Q428" s="22"/>
      <c r="R428" s="22"/>
      <c r="S428" s="22"/>
    </row>
    <row r="429" spans="1:19" s="15" customFormat="1" ht="49.5" customHeight="1" thickBot="1" thickTop="1">
      <c r="A429" s="7"/>
      <c r="B429" s="7"/>
      <c r="C429" s="7"/>
      <c r="D429" s="100"/>
      <c r="E429" s="63">
        <f>IF((F427)&lt;F426,"",(F427))</f>
        <v>40909</v>
      </c>
      <c r="F429" s="64">
        <f>IF((F427+1)&lt;F426,"",(F427+1))</f>
        <v>40910</v>
      </c>
      <c r="G429" s="64">
        <f>IF((F427+2)&lt;F426,"",(F427+2))</f>
        <v>40911</v>
      </c>
      <c r="H429" s="64">
        <f>IF((F427+3)&lt;F426,"",(F427+3))</f>
        <v>40912</v>
      </c>
      <c r="I429" s="64">
        <f>IF((F427+4)&lt;F426,"",(F427+4))</f>
        <v>40913</v>
      </c>
      <c r="J429" s="64">
        <f>IF((F427+5)&lt;F426,"",(F427+5))</f>
        <v>40914</v>
      </c>
      <c r="K429" s="65">
        <f>IF((F427+6)&lt;F426,"",(F427+6))</f>
        <v>40915</v>
      </c>
      <c r="L429" s="100"/>
      <c r="M429" s="21"/>
      <c r="N429" s="21"/>
      <c r="O429" s="21"/>
      <c r="P429" s="21"/>
      <c r="Q429" s="21"/>
      <c r="R429" s="21"/>
      <c r="S429" s="21"/>
    </row>
    <row r="430" spans="1:12" s="15" customFormat="1" ht="99.75" customHeight="1" thickBot="1" thickTop="1">
      <c r="A430" s="7"/>
      <c r="B430" s="7"/>
      <c r="C430" s="7"/>
      <c r="D430" s="93">
        <f t="shared" si="48"/>
        <v>40909</v>
      </c>
      <c r="E430" s="48"/>
      <c r="F430" s="49"/>
      <c r="G430" s="49"/>
      <c r="H430" s="48"/>
      <c r="I430" s="49"/>
      <c r="J430" s="49"/>
      <c r="K430" s="48"/>
      <c r="L430" s="93">
        <f t="shared" si="49"/>
        <v>40909</v>
      </c>
    </row>
    <row r="431" spans="1:19" s="15" customFormat="1" ht="49.5" customHeight="1" thickBot="1" thickTop="1">
      <c r="A431" s="7"/>
      <c r="B431" s="7"/>
      <c r="C431" s="7"/>
      <c r="D431" s="93"/>
      <c r="E431" s="24">
        <f>IF((F427+7)&lt;F426,"",(F427+7))</f>
        <v>40916</v>
      </c>
      <c r="F431" s="9">
        <f>IF((F427+8)&lt;F426,"",(F427+8))</f>
        <v>40917</v>
      </c>
      <c r="G431" s="9">
        <f>IF((F427+9)&lt;F426,"",(F427+9))</f>
        <v>40918</v>
      </c>
      <c r="H431" s="9">
        <f>IF((F427+10)&lt;F426,"",(F427+10))</f>
        <v>40919</v>
      </c>
      <c r="I431" s="9">
        <f>IF((F427+11)&lt;F426,"",(F427+11))</f>
        <v>40920</v>
      </c>
      <c r="J431" s="9">
        <f>IF((F427+12)&lt;F426,"",(F427+12))</f>
        <v>40921</v>
      </c>
      <c r="K431" s="37">
        <f>IF((F427+13)&lt;F426,"",(F427+13))</f>
        <v>40922</v>
      </c>
      <c r="L431" s="93"/>
      <c r="M431" s="21"/>
      <c r="N431" s="21"/>
      <c r="O431" s="21"/>
      <c r="P431" s="21"/>
      <c r="Q431" s="21"/>
      <c r="R431" s="21"/>
      <c r="S431" s="21"/>
    </row>
    <row r="432" spans="1:12" s="15" customFormat="1" ht="99.75" customHeight="1" thickBot="1" thickTop="1">
      <c r="A432" s="7"/>
      <c r="B432" s="7"/>
      <c r="C432" s="7"/>
      <c r="D432" s="93">
        <f t="shared" si="48"/>
        <v>40909</v>
      </c>
      <c r="E432" s="48"/>
      <c r="F432" s="49"/>
      <c r="G432" s="49"/>
      <c r="H432" s="48"/>
      <c r="I432" s="49"/>
      <c r="J432" s="49"/>
      <c r="K432" s="48"/>
      <c r="L432" s="93">
        <f t="shared" si="49"/>
        <v>40909</v>
      </c>
    </row>
    <row r="433" spans="1:19" s="15" customFormat="1" ht="49.5" customHeight="1" thickBot="1" thickTop="1">
      <c r="A433" s="7"/>
      <c r="B433" s="7"/>
      <c r="C433" s="7"/>
      <c r="D433" s="100"/>
      <c r="E433" s="24">
        <f>F427+14</f>
        <v>40923</v>
      </c>
      <c r="F433" s="9">
        <f>F427+15</f>
        <v>40924</v>
      </c>
      <c r="G433" s="9">
        <f>F427+16</f>
        <v>40925</v>
      </c>
      <c r="H433" s="9">
        <f>F427+17</f>
        <v>40926</v>
      </c>
      <c r="I433" s="9">
        <f>F427+18</f>
        <v>40927</v>
      </c>
      <c r="J433" s="9">
        <f>IF((F427+19)&gt;F440,"",(F427+19))</f>
        <v>40928</v>
      </c>
      <c r="K433" s="37">
        <f>IF((F427+20)&gt;F440,"",(F427+20))</f>
        <v>40929</v>
      </c>
      <c r="L433" s="100"/>
      <c r="M433" s="21"/>
      <c r="N433" s="21"/>
      <c r="O433" s="21"/>
      <c r="P433" s="21"/>
      <c r="Q433" s="21"/>
      <c r="R433" s="21"/>
      <c r="S433" s="21"/>
    </row>
    <row r="434" spans="1:12" s="15" customFormat="1" ht="99.75" customHeight="1" thickBot="1" thickTop="1">
      <c r="A434" s="7"/>
      <c r="B434" s="7"/>
      <c r="C434" s="7"/>
      <c r="D434" s="93">
        <f t="shared" si="48"/>
        <v>40909</v>
      </c>
      <c r="E434" s="48"/>
      <c r="F434" s="49"/>
      <c r="G434" s="49"/>
      <c r="H434" s="48"/>
      <c r="I434" s="49"/>
      <c r="J434" s="49"/>
      <c r="K434" s="48"/>
      <c r="L434" s="93">
        <f t="shared" si="49"/>
        <v>40909</v>
      </c>
    </row>
    <row r="435" spans="1:19" s="15" customFormat="1" ht="49.5" customHeight="1" thickBot="1" thickTop="1">
      <c r="A435" s="7"/>
      <c r="B435" s="7"/>
      <c r="C435" s="7"/>
      <c r="D435" s="100"/>
      <c r="E435" s="24">
        <f>IF((F427+21)&gt;F440,"",(F427+21))</f>
        <v>40930</v>
      </c>
      <c r="F435" s="9">
        <f>IF((F427+22)&gt;F440,"",(F427+22))</f>
        <v>40931</v>
      </c>
      <c r="G435" s="9">
        <f>IF((F427+23)&gt;F440,"",(F427+23))</f>
        <v>40932</v>
      </c>
      <c r="H435" s="9">
        <f>IF((F427+24)&gt;F440,"",(F427+24))</f>
        <v>40933</v>
      </c>
      <c r="I435" s="9">
        <f>IF((F427+25)&gt;F440,"",(F427+25))</f>
        <v>40934</v>
      </c>
      <c r="J435" s="9">
        <f>IF((F427+26)&gt;F440,"",(F427+26))</f>
        <v>40935</v>
      </c>
      <c r="K435" s="37">
        <f>IF((F427+27)&gt;F440,"",(F427+27))</f>
        <v>40936</v>
      </c>
      <c r="L435" s="100"/>
      <c r="M435" s="21"/>
      <c r="N435" s="21"/>
      <c r="O435" s="21"/>
      <c r="P435" s="21"/>
      <c r="Q435" s="21"/>
      <c r="R435" s="21"/>
      <c r="S435" s="21"/>
    </row>
    <row r="436" spans="1:12" s="15" customFormat="1" ht="99.75" customHeight="1" thickBot="1" thickTop="1">
      <c r="A436" s="7"/>
      <c r="B436" s="7"/>
      <c r="C436" s="7"/>
      <c r="D436" s="93">
        <f t="shared" si="48"/>
        <v>40909</v>
      </c>
      <c r="E436" s="48"/>
      <c r="F436" s="49"/>
      <c r="G436" s="49"/>
      <c r="H436" s="48"/>
      <c r="I436" s="49"/>
      <c r="J436" s="49"/>
      <c r="K436" s="48"/>
      <c r="L436" s="93">
        <f t="shared" si="49"/>
        <v>40909</v>
      </c>
    </row>
    <row r="437" spans="1:19" s="15" customFormat="1" ht="49.5" customHeight="1" thickBot="1" thickTop="1">
      <c r="A437" s="7"/>
      <c r="B437" s="7"/>
      <c r="C437" s="7"/>
      <c r="D437" s="100"/>
      <c r="E437" s="24">
        <f>IF((F427+28)&gt;F440,"",(F427+28))</f>
        <v>40937</v>
      </c>
      <c r="F437" s="9">
        <f>IF((F427+29)&gt;F440,"",(F427+29))</f>
        <v>40938</v>
      </c>
      <c r="G437" s="9">
        <f>IF((F427+30)&gt;F440,"",(F427+30))</f>
        <v>40939</v>
      </c>
      <c r="H437" s="9">
        <f>IF((F427+31)&gt;F440,"",(F427+31))</f>
      </c>
      <c r="I437" s="9">
        <f>IF((F427+32)&gt;F440,"",(F427+32))</f>
      </c>
      <c r="J437" s="9">
        <f>IF((F427+33)&gt;F440,"",(F427+33))</f>
      </c>
      <c r="K437" s="37">
        <f>IF((F427+34)&gt;F440,"",(F427+34))</f>
      </c>
      <c r="L437" s="100"/>
      <c r="M437" s="21"/>
      <c r="N437" s="21"/>
      <c r="O437" s="21"/>
      <c r="P437" s="21"/>
      <c r="Q437" s="21"/>
      <c r="R437" s="21"/>
      <c r="S437" s="21"/>
    </row>
    <row r="438" spans="1:12" s="15" customFormat="1" ht="99.75" customHeight="1" thickBot="1" thickTop="1">
      <c r="A438" s="7"/>
      <c r="B438" s="7"/>
      <c r="C438" s="7"/>
      <c r="D438" s="93">
        <f t="shared" si="48"/>
        <v>40909</v>
      </c>
      <c r="E438" s="48"/>
      <c r="F438" s="49"/>
      <c r="G438" s="49"/>
      <c r="H438" s="48"/>
      <c r="I438" s="49"/>
      <c r="J438" s="49"/>
      <c r="K438" s="48"/>
      <c r="L438" s="93">
        <f t="shared" si="49"/>
        <v>40909</v>
      </c>
    </row>
    <row r="439" spans="1:19" s="15" customFormat="1" ht="49.5" customHeight="1" thickBot="1" thickTop="1">
      <c r="A439" s="7"/>
      <c r="B439" s="7"/>
      <c r="C439" s="7"/>
      <c r="D439" s="100"/>
      <c r="E439" s="24">
        <f>IF((F427+35)&gt;F440,"",(F427+35))</f>
      </c>
      <c r="F439" s="9">
        <f>IF((F427+36)&gt;F440,"",(F427+36))</f>
      </c>
      <c r="G439" s="9">
        <f>IF((F427+37)&gt;F440,"",(F427+37))</f>
      </c>
      <c r="H439" s="9">
        <f>IF((F427+38)&gt;F440,"",(F427+38))</f>
      </c>
      <c r="I439" s="9">
        <f>IF((F427+39)&gt;F440,"",(F427+39))</f>
      </c>
      <c r="J439" s="9">
        <f>IF((F427+40)&gt;F440,"",(F427+40))</f>
      </c>
      <c r="K439" s="37">
        <f>IF((F427+41)&gt;F440,"",(F427+41))</f>
      </c>
      <c r="L439" s="100"/>
      <c r="M439" s="21"/>
      <c r="N439" s="21"/>
      <c r="O439" s="21"/>
      <c r="P439" s="21"/>
      <c r="Q439" s="21"/>
      <c r="R439" s="21"/>
      <c r="S439" s="21"/>
    </row>
    <row r="440" spans="1:19" s="15" customFormat="1" ht="49.5" customHeight="1" hidden="1" thickBot="1" thickTop="1">
      <c r="A440" s="7"/>
      <c r="B440" s="7"/>
      <c r="C440" s="7"/>
      <c r="D440" s="28"/>
      <c r="E440" s="55"/>
      <c r="F440" s="105">
        <f>DATE(YEAR(F426),MONTH(F426)+1,0)</f>
        <v>40939</v>
      </c>
      <c r="G440" s="106"/>
      <c r="H440" s="106"/>
      <c r="I440" s="106"/>
      <c r="J440" s="106"/>
      <c r="K440" s="56"/>
      <c r="L440" s="40"/>
      <c r="M440" s="17"/>
      <c r="N440" s="17"/>
      <c r="O440" s="17"/>
      <c r="P440" s="17"/>
      <c r="Q440" s="17"/>
      <c r="R440" s="17"/>
      <c r="S440" s="17"/>
    </row>
    <row r="441" spans="1:12" s="15" customFormat="1" ht="49.5" customHeight="1" hidden="1" thickBot="1" thickTop="1">
      <c r="A441" s="7"/>
      <c r="B441" s="7"/>
      <c r="C441" s="7"/>
      <c r="D441" s="28"/>
      <c r="E441" s="57"/>
      <c r="F441" s="58"/>
      <c r="G441" s="107">
        <f>F440+1</f>
        <v>40940</v>
      </c>
      <c r="H441" s="108"/>
      <c r="I441" s="108"/>
      <c r="J441" s="58"/>
      <c r="K441" s="58"/>
      <c r="L441" s="39"/>
    </row>
    <row r="442" spans="1:19" s="15" customFormat="1" ht="49.5" customHeight="1" hidden="1" thickBot="1" thickTop="1">
      <c r="A442" s="7"/>
      <c r="B442" s="7"/>
      <c r="C442" s="7"/>
      <c r="D442" s="28"/>
      <c r="E442" s="59"/>
      <c r="F442" s="103">
        <f>((ROUNDDOWN((F443/7),0)))*(7)+1</f>
        <v>40937</v>
      </c>
      <c r="G442" s="103"/>
      <c r="H442" s="103"/>
      <c r="I442" s="103"/>
      <c r="J442" s="103"/>
      <c r="K442" s="60"/>
      <c r="L442" s="40"/>
      <c r="M442" s="17"/>
      <c r="N442" s="17"/>
      <c r="O442" s="17"/>
      <c r="P442" s="17"/>
      <c r="Q442" s="17"/>
      <c r="R442" s="17"/>
      <c r="S442" s="17"/>
    </row>
    <row r="443" spans="1:19" s="15" customFormat="1" ht="33" customHeight="1" thickBot="1" thickTop="1">
      <c r="A443" s="7"/>
      <c r="B443" s="7"/>
      <c r="C443" s="7"/>
      <c r="D443" s="28"/>
      <c r="E443" s="61"/>
      <c r="F443" s="104">
        <f>DATE(YEAR(G441),MONTH(G441)+0,0)+1</f>
        <v>40940</v>
      </c>
      <c r="G443" s="104"/>
      <c r="H443" s="104"/>
      <c r="I443" s="104"/>
      <c r="J443" s="104"/>
      <c r="K443" s="51"/>
      <c r="L443" s="41"/>
      <c r="M443" s="8"/>
      <c r="N443" s="8"/>
      <c r="O443" s="8"/>
      <c r="P443" s="8"/>
      <c r="Q443" s="8"/>
      <c r="R443" s="8"/>
      <c r="S443" s="8"/>
    </row>
    <row r="444" spans="1:19" s="15" customFormat="1" ht="49.5" customHeight="1" hidden="1" thickBot="1" thickTop="1">
      <c r="A444" s="7"/>
      <c r="B444" s="7"/>
      <c r="C444" s="7"/>
      <c r="D444" s="28"/>
      <c r="E444" s="62"/>
      <c r="F444" s="85">
        <f>(ROUNDDOWN((F443/7),0))*7+1</f>
        <v>40937</v>
      </c>
      <c r="G444" s="85"/>
      <c r="H444" s="85"/>
      <c r="I444" s="85"/>
      <c r="J444" s="85"/>
      <c r="K444" s="62"/>
      <c r="L444" s="40"/>
      <c r="M444" s="17"/>
      <c r="N444" s="17"/>
      <c r="O444" s="17"/>
      <c r="P444" s="17"/>
      <c r="Q444" s="17"/>
      <c r="R444" s="17"/>
      <c r="S444" s="17"/>
    </row>
    <row r="445" spans="1:19" s="15" customFormat="1" ht="99.75" customHeight="1" thickBot="1" thickTop="1">
      <c r="A445" s="7"/>
      <c r="B445" s="7"/>
      <c r="C445" s="7"/>
      <c r="D445" s="93">
        <f aca="true" t="shared" si="50" ref="D445:D455">$F$443</f>
        <v>40940</v>
      </c>
      <c r="E445" s="48"/>
      <c r="F445" s="49"/>
      <c r="G445" s="49"/>
      <c r="H445" s="48"/>
      <c r="I445" s="49"/>
      <c r="J445" s="49"/>
      <c r="K445" s="48"/>
      <c r="L445" s="93">
        <f aca="true" t="shared" si="51" ref="L445:L455">$F$443</f>
        <v>40940</v>
      </c>
      <c r="M445" s="22"/>
      <c r="N445" s="22"/>
      <c r="O445" s="22"/>
      <c r="P445" s="22"/>
      <c r="Q445" s="22"/>
      <c r="R445" s="22"/>
      <c r="S445" s="22"/>
    </row>
    <row r="446" spans="1:19" s="15" customFormat="1" ht="49.5" customHeight="1" thickBot="1" thickTop="1">
      <c r="A446" s="7"/>
      <c r="B446" s="7"/>
      <c r="C446" s="7"/>
      <c r="D446" s="100"/>
      <c r="E446" s="63">
        <f>IF((F444)&lt;F443,"",(F444))</f>
      </c>
      <c r="F446" s="64">
        <f>IF((F444+1)&lt;F443,"",(F444+1))</f>
      </c>
      <c r="G446" s="64">
        <f>IF((F444+2)&lt;F443,"",(F444+2))</f>
      </c>
      <c r="H446" s="64">
        <f>IF((F444+3)&lt;F443,"",(F444+3))</f>
        <v>40940</v>
      </c>
      <c r="I446" s="64">
        <f>IF((F444+4)&lt;F443,"",(F444+4))</f>
        <v>40941</v>
      </c>
      <c r="J446" s="64">
        <f>IF((F444+5)&lt;F443,"",(F444+5))</f>
        <v>40942</v>
      </c>
      <c r="K446" s="65">
        <f>IF((F444+6)&lt;F443,"",(F444+6))</f>
        <v>40943</v>
      </c>
      <c r="L446" s="100"/>
      <c r="M446" s="21"/>
      <c r="N446" s="21"/>
      <c r="O446" s="21"/>
      <c r="P446" s="21"/>
      <c r="Q446" s="21"/>
      <c r="R446" s="21"/>
      <c r="S446" s="21"/>
    </row>
    <row r="447" spans="1:12" s="15" customFormat="1" ht="99.75" customHeight="1" thickBot="1" thickTop="1">
      <c r="A447" s="7"/>
      <c r="B447" s="7"/>
      <c r="C447" s="7"/>
      <c r="D447" s="93">
        <f t="shared" si="50"/>
        <v>40940</v>
      </c>
      <c r="E447" s="48"/>
      <c r="F447" s="49"/>
      <c r="G447" s="49"/>
      <c r="H447" s="48"/>
      <c r="I447" s="49"/>
      <c r="J447" s="49"/>
      <c r="K447" s="48"/>
      <c r="L447" s="93">
        <f t="shared" si="51"/>
        <v>40940</v>
      </c>
    </row>
    <row r="448" spans="1:19" s="15" customFormat="1" ht="49.5" customHeight="1" thickBot="1" thickTop="1">
      <c r="A448" s="7"/>
      <c r="B448" s="7"/>
      <c r="C448" s="7"/>
      <c r="D448" s="93"/>
      <c r="E448" s="24">
        <f>IF((F444+7)&lt;F443,"",(F444+7))</f>
        <v>40944</v>
      </c>
      <c r="F448" s="9">
        <f>IF((F444+8)&lt;F443,"",(F444+8))</f>
        <v>40945</v>
      </c>
      <c r="G448" s="9">
        <f>IF((F444+9)&lt;F443,"",(F444+9))</f>
        <v>40946</v>
      </c>
      <c r="H448" s="9">
        <f>IF((F444+10)&lt;F443,"",(F444+10))</f>
        <v>40947</v>
      </c>
      <c r="I448" s="9">
        <f>IF((F444+11)&lt;F443,"",(F444+11))</f>
        <v>40948</v>
      </c>
      <c r="J448" s="9">
        <f>IF((F444+12)&lt;F443,"",(F444+12))</f>
        <v>40949</v>
      </c>
      <c r="K448" s="37">
        <f>IF((F444+13)&lt;F443,"",(F444+13))</f>
        <v>40950</v>
      </c>
      <c r="L448" s="93"/>
      <c r="M448" s="21"/>
      <c r="N448" s="21"/>
      <c r="O448" s="21"/>
      <c r="P448" s="21"/>
      <c r="Q448" s="21"/>
      <c r="R448" s="21"/>
      <c r="S448" s="21"/>
    </row>
    <row r="449" spans="1:12" s="15" customFormat="1" ht="99.75" customHeight="1" thickBot="1" thickTop="1">
      <c r="A449" s="7"/>
      <c r="B449" s="7"/>
      <c r="C449" s="7"/>
      <c r="D449" s="93">
        <f t="shared" si="50"/>
        <v>40940</v>
      </c>
      <c r="E449" s="48"/>
      <c r="F449" s="49"/>
      <c r="G449" s="49"/>
      <c r="H449" s="48"/>
      <c r="I449" s="49"/>
      <c r="J449" s="49"/>
      <c r="K449" s="48"/>
      <c r="L449" s="93">
        <f t="shared" si="51"/>
        <v>40940</v>
      </c>
    </row>
    <row r="450" spans="1:19" s="15" customFormat="1" ht="49.5" customHeight="1" thickBot="1" thickTop="1">
      <c r="A450" s="7"/>
      <c r="B450" s="7"/>
      <c r="C450" s="7"/>
      <c r="D450" s="100"/>
      <c r="E450" s="24">
        <f>F444+14</f>
        <v>40951</v>
      </c>
      <c r="F450" s="9">
        <f>F444+15</f>
        <v>40952</v>
      </c>
      <c r="G450" s="9">
        <f>F444+16</f>
        <v>40953</v>
      </c>
      <c r="H450" s="9">
        <f>F444+17</f>
        <v>40954</v>
      </c>
      <c r="I450" s="9">
        <f>F444+18</f>
        <v>40955</v>
      </c>
      <c r="J450" s="9">
        <f>IF((F444+19)&gt;F457,"",(F444+19))</f>
        <v>40956</v>
      </c>
      <c r="K450" s="37">
        <f>IF((F444+20)&gt;F457,"",(F444+20))</f>
        <v>40957</v>
      </c>
      <c r="L450" s="100"/>
      <c r="M450" s="21"/>
      <c r="N450" s="21"/>
      <c r="O450" s="21"/>
      <c r="P450" s="21"/>
      <c r="Q450" s="21"/>
      <c r="R450" s="21"/>
      <c r="S450" s="21"/>
    </row>
    <row r="451" spans="1:12" s="15" customFormat="1" ht="99.75" customHeight="1" thickBot="1" thickTop="1">
      <c r="A451" s="7"/>
      <c r="B451" s="7"/>
      <c r="C451" s="7"/>
      <c r="D451" s="93">
        <f t="shared" si="50"/>
        <v>40940</v>
      </c>
      <c r="E451" s="48"/>
      <c r="F451" s="49"/>
      <c r="G451" s="49"/>
      <c r="H451" s="48"/>
      <c r="I451" s="49"/>
      <c r="J451" s="49"/>
      <c r="K451" s="48"/>
      <c r="L451" s="93">
        <f t="shared" si="51"/>
        <v>40940</v>
      </c>
    </row>
    <row r="452" spans="1:19" s="15" customFormat="1" ht="49.5" customHeight="1" thickBot="1" thickTop="1">
      <c r="A452" s="7"/>
      <c r="B452" s="7"/>
      <c r="C452" s="7"/>
      <c r="D452" s="100"/>
      <c r="E452" s="24">
        <f>IF((F444+21)&gt;F457,"",(F444+21))</f>
        <v>40958</v>
      </c>
      <c r="F452" s="9">
        <f>IF((F444+22)&gt;F457,"",(F444+22))</f>
        <v>40959</v>
      </c>
      <c r="G452" s="9">
        <f>IF((F444+23)&gt;F457,"",(F444+23))</f>
        <v>40960</v>
      </c>
      <c r="H452" s="9">
        <f>IF((F444+24)&gt;F457,"",(F444+24))</f>
        <v>40961</v>
      </c>
      <c r="I452" s="9">
        <f>IF((F444+25)&gt;F457,"",(F444+25))</f>
        <v>40962</v>
      </c>
      <c r="J452" s="9">
        <f>IF((F444+26)&gt;F457,"",(F444+26))</f>
        <v>40963</v>
      </c>
      <c r="K452" s="37">
        <f>IF((F444+27)&gt;F457,"",(F444+27))</f>
        <v>40964</v>
      </c>
      <c r="L452" s="100"/>
      <c r="M452" s="21"/>
      <c r="N452" s="21"/>
      <c r="O452" s="21"/>
      <c r="P452" s="21"/>
      <c r="Q452" s="21"/>
      <c r="R452" s="21"/>
      <c r="S452" s="21"/>
    </row>
    <row r="453" spans="1:12" s="15" customFormat="1" ht="99.75" customHeight="1" thickBot="1" thickTop="1">
      <c r="A453" s="7"/>
      <c r="B453" s="7"/>
      <c r="C453" s="7"/>
      <c r="D453" s="93">
        <f t="shared" si="50"/>
        <v>40940</v>
      </c>
      <c r="E453" s="48"/>
      <c r="F453" s="49"/>
      <c r="G453" s="49"/>
      <c r="H453" s="48"/>
      <c r="I453" s="49"/>
      <c r="J453" s="49"/>
      <c r="K453" s="48"/>
      <c r="L453" s="93">
        <f t="shared" si="51"/>
        <v>40940</v>
      </c>
    </row>
    <row r="454" spans="1:19" s="15" customFormat="1" ht="49.5" customHeight="1" thickBot="1" thickTop="1">
      <c r="A454" s="7"/>
      <c r="B454" s="7"/>
      <c r="C454" s="7"/>
      <c r="D454" s="100"/>
      <c r="E454" s="24">
        <f>IF((F444+28)&gt;F457,"",(F444+28))</f>
        <v>40965</v>
      </c>
      <c r="F454" s="9">
        <f>IF((F444+29)&gt;F457,"",(F444+29))</f>
        <v>40966</v>
      </c>
      <c r="G454" s="9">
        <f>IF((F444+30)&gt;F457,"",(F444+30))</f>
        <v>40967</v>
      </c>
      <c r="H454" s="9">
        <f>IF((F444+31)&gt;F457,"",(F444+31))</f>
        <v>40968</v>
      </c>
      <c r="I454" s="9">
        <f>IF((F444+32)&gt;F457,"",(F444+32))</f>
      </c>
      <c r="J454" s="9">
        <f>IF((F444+33)&gt;F457,"",(F444+33))</f>
      </c>
      <c r="K454" s="37">
        <f>IF((F444+34)&gt;F457,"",(F444+34))</f>
      </c>
      <c r="L454" s="100"/>
      <c r="M454" s="21"/>
      <c r="N454" s="21"/>
      <c r="O454" s="21"/>
      <c r="P454" s="21"/>
      <c r="Q454" s="21"/>
      <c r="R454" s="21"/>
      <c r="S454" s="21"/>
    </row>
    <row r="455" spans="1:12" s="15" customFormat="1" ht="99.75" customHeight="1" thickBot="1" thickTop="1">
      <c r="A455" s="7"/>
      <c r="B455" s="7"/>
      <c r="C455" s="7"/>
      <c r="D455" s="93">
        <f t="shared" si="50"/>
        <v>40940</v>
      </c>
      <c r="E455" s="48"/>
      <c r="F455" s="49"/>
      <c r="G455" s="49"/>
      <c r="H455" s="48"/>
      <c r="I455" s="49"/>
      <c r="J455" s="49"/>
      <c r="K455" s="48"/>
      <c r="L455" s="93">
        <f t="shared" si="51"/>
        <v>40940</v>
      </c>
    </row>
    <row r="456" spans="1:19" s="15" customFormat="1" ht="49.5" customHeight="1" thickBot="1" thickTop="1">
      <c r="A456" s="7"/>
      <c r="B456" s="7"/>
      <c r="C456" s="7"/>
      <c r="D456" s="100"/>
      <c r="E456" s="24">
        <f>IF((F444+35)&gt;F457,"",(F444+35))</f>
      </c>
      <c r="F456" s="9">
        <f>IF((F444+36)&gt;F457,"",(F444+36))</f>
      </c>
      <c r="G456" s="9">
        <f>IF((F444+37)&gt;F457,"",(F444+37))</f>
      </c>
      <c r="H456" s="9">
        <f>IF((F444+38)&gt;F457,"",(F444+38))</f>
      </c>
      <c r="I456" s="9">
        <f>IF((F444+39)&gt;F457,"",(F444+39))</f>
      </c>
      <c r="J456" s="9">
        <f>IF((F444+40)&gt;F457,"",(F444+40))</f>
      </c>
      <c r="K456" s="37">
        <f>IF((F444+41)&gt;F457,"",(F444+41))</f>
      </c>
      <c r="L456" s="100"/>
      <c r="M456" s="21"/>
      <c r="N456" s="21"/>
      <c r="O456" s="21"/>
      <c r="P456" s="21"/>
      <c r="Q456" s="21"/>
      <c r="R456" s="21"/>
      <c r="S456" s="21"/>
    </row>
    <row r="457" spans="1:19" s="15" customFormat="1" ht="49.5" customHeight="1" hidden="1" thickBot="1" thickTop="1">
      <c r="A457" s="7"/>
      <c r="B457" s="7"/>
      <c r="C457" s="7"/>
      <c r="D457" s="28"/>
      <c r="E457" s="55"/>
      <c r="F457" s="105">
        <f>DATE(YEAR(F443),MONTH(F443)+1,0)</f>
        <v>40968</v>
      </c>
      <c r="G457" s="106"/>
      <c r="H457" s="106"/>
      <c r="I457" s="106"/>
      <c r="J457" s="106"/>
      <c r="K457" s="56"/>
      <c r="L457" s="40"/>
      <c r="M457" s="17"/>
      <c r="N457" s="17"/>
      <c r="O457" s="17"/>
      <c r="P457" s="17"/>
      <c r="Q457" s="17"/>
      <c r="R457" s="17"/>
      <c r="S457" s="17"/>
    </row>
    <row r="458" spans="1:12" s="15" customFormat="1" ht="49.5" customHeight="1" hidden="1" thickBot="1" thickTop="1">
      <c r="A458" s="7"/>
      <c r="B458" s="7"/>
      <c r="C458" s="7"/>
      <c r="D458" s="28"/>
      <c r="E458" s="57"/>
      <c r="F458" s="58"/>
      <c r="G458" s="107">
        <f>F457+1</f>
        <v>40969</v>
      </c>
      <c r="H458" s="108"/>
      <c r="I458" s="108"/>
      <c r="J458" s="58"/>
      <c r="K458" s="58"/>
      <c r="L458" s="39"/>
    </row>
    <row r="459" spans="1:19" s="15" customFormat="1" ht="49.5" customHeight="1" hidden="1" thickBot="1" thickTop="1">
      <c r="A459" s="7"/>
      <c r="B459" s="7"/>
      <c r="C459" s="7"/>
      <c r="D459" s="28"/>
      <c r="E459" s="59"/>
      <c r="F459" s="103">
        <f>((ROUNDDOWN((F460/7),0)))*(7)+1</f>
        <v>40965</v>
      </c>
      <c r="G459" s="103"/>
      <c r="H459" s="103"/>
      <c r="I459" s="103"/>
      <c r="J459" s="103"/>
      <c r="K459" s="60"/>
      <c r="L459" s="40"/>
      <c r="M459" s="17"/>
      <c r="N459" s="17"/>
      <c r="O459" s="17"/>
      <c r="P459" s="17"/>
      <c r="Q459" s="17"/>
      <c r="R459" s="17"/>
      <c r="S459" s="17"/>
    </row>
    <row r="460" spans="1:19" s="15" customFormat="1" ht="33" customHeight="1" thickBot="1" thickTop="1">
      <c r="A460" s="7"/>
      <c r="B460" s="7"/>
      <c r="C460" s="7"/>
      <c r="D460" s="28"/>
      <c r="E460" s="61"/>
      <c r="F460" s="104">
        <f>DATE(YEAR(G458),MONTH(G458)+0,0)+1</f>
        <v>40969</v>
      </c>
      <c r="G460" s="104"/>
      <c r="H460" s="104"/>
      <c r="I460" s="104"/>
      <c r="J460" s="104"/>
      <c r="K460" s="51"/>
      <c r="L460" s="41"/>
      <c r="M460" s="8"/>
      <c r="N460" s="8"/>
      <c r="O460" s="8"/>
      <c r="P460" s="8"/>
      <c r="Q460" s="8"/>
      <c r="R460" s="8"/>
      <c r="S460" s="8"/>
    </row>
    <row r="461" spans="1:19" s="15" customFormat="1" ht="49.5" customHeight="1" hidden="1" thickBot="1" thickTop="1">
      <c r="A461" s="7"/>
      <c r="B461" s="7"/>
      <c r="C461" s="7"/>
      <c r="D461" s="28"/>
      <c r="E461" s="62"/>
      <c r="F461" s="85">
        <f>(ROUNDDOWN((F460/7),0))*7+1</f>
        <v>40965</v>
      </c>
      <c r="G461" s="85"/>
      <c r="H461" s="85"/>
      <c r="I461" s="85"/>
      <c r="J461" s="85"/>
      <c r="K461" s="62"/>
      <c r="L461" s="40"/>
      <c r="M461" s="17"/>
      <c r="N461" s="17"/>
      <c r="O461" s="17"/>
      <c r="P461" s="17"/>
      <c r="Q461" s="17"/>
      <c r="R461" s="17"/>
      <c r="S461" s="17"/>
    </row>
    <row r="462" spans="1:19" s="15" customFormat="1" ht="99.75" customHeight="1" thickBot="1" thickTop="1">
      <c r="A462" s="7"/>
      <c r="B462" s="7"/>
      <c r="C462" s="7"/>
      <c r="D462" s="93">
        <f aca="true" t="shared" si="52" ref="D462:D472">$F$460</f>
        <v>40969</v>
      </c>
      <c r="E462" s="48"/>
      <c r="F462" s="49"/>
      <c r="G462" s="49"/>
      <c r="H462" s="48"/>
      <c r="I462" s="49"/>
      <c r="J462" s="49"/>
      <c r="K462" s="48"/>
      <c r="L462" s="93">
        <f aca="true" t="shared" si="53" ref="L462:L472">$F$460</f>
        <v>40969</v>
      </c>
      <c r="M462" s="22"/>
      <c r="N462" s="22"/>
      <c r="O462" s="22"/>
      <c r="P462" s="22"/>
      <c r="Q462" s="22"/>
      <c r="R462" s="22"/>
      <c r="S462" s="22"/>
    </row>
    <row r="463" spans="1:19" s="15" customFormat="1" ht="49.5" customHeight="1" thickBot="1" thickTop="1">
      <c r="A463" s="7"/>
      <c r="B463" s="7"/>
      <c r="C463" s="7"/>
      <c r="D463" s="100"/>
      <c r="E463" s="63">
        <f>IF((F461)&lt;F460,"",(F461))</f>
      </c>
      <c r="F463" s="64">
        <f>IF((F461+1)&lt;F460,"",(F461+1))</f>
      </c>
      <c r="G463" s="64">
        <f>IF((F461+2)&lt;F460,"",(F461+2))</f>
      </c>
      <c r="H463" s="64">
        <f>IF((F461+3)&lt;F460,"",(F461+3))</f>
      </c>
      <c r="I463" s="64">
        <f>IF((F461+4)&lt;F460,"",(F461+4))</f>
        <v>40969</v>
      </c>
      <c r="J463" s="64">
        <f>IF((F461+5)&lt;F460,"",(F461+5))</f>
        <v>40970</v>
      </c>
      <c r="K463" s="65">
        <f>IF((F461+6)&lt;F460,"",(F461+6))</f>
        <v>40971</v>
      </c>
      <c r="L463" s="100"/>
      <c r="M463" s="21"/>
      <c r="N463" s="21"/>
      <c r="O463" s="21"/>
      <c r="P463" s="21"/>
      <c r="Q463" s="21"/>
      <c r="R463" s="21"/>
      <c r="S463" s="21"/>
    </row>
    <row r="464" spans="1:12" s="15" customFormat="1" ht="99.75" customHeight="1" thickBot="1" thickTop="1">
      <c r="A464" s="7"/>
      <c r="B464" s="7"/>
      <c r="C464" s="7"/>
      <c r="D464" s="93">
        <f t="shared" si="52"/>
        <v>40969</v>
      </c>
      <c r="E464" s="48"/>
      <c r="F464" s="49"/>
      <c r="G464" s="49"/>
      <c r="H464" s="48"/>
      <c r="I464" s="49"/>
      <c r="J464" s="49"/>
      <c r="K464" s="48"/>
      <c r="L464" s="93">
        <f t="shared" si="53"/>
        <v>40969</v>
      </c>
    </row>
    <row r="465" spans="1:19" s="15" customFormat="1" ht="49.5" customHeight="1" thickBot="1" thickTop="1">
      <c r="A465" s="7"/>
      <c r="B465" s="7"/>
      <c r="C465" s="7"/>
      <c r="D465" s="93"/>
      <c r="E465" s="24">
        <f>IF((F461+7)&lt;F460,"",(F461+7))</f>
        <v>40972</v>
      </c>
      <c r="F465" s="9">
        <f>IF((F461+8)&lt;F460,"",(F461+8))</f>
        <v>40973</v>
      </c>
      <c r="G465" s="9">
        <f>IF((F461+9)&lt;F460,"",(F461+9))</f>
        <v>40974</v>
      </c>
      <c r="H465" s="9">
        <f>IF((F461+10)&lt;F460,"",(F461+10))</f>
        <v>40975</v>
      </c>
      <c r="I465" s="9">
        <f>IF((F461+11)&lt;F460,"",(F461+11))</f>
        <v>40976</v>
      </c>
      <c r="J465" s="9">
        <f>IF((F461+12)&lt;F460,"",(F461+12))</f>
        <v>40977</v>
      </c>
      <c r="K465" s="37">
        <f>IF((F461+13)&lt;F460,"",(F461+13))</f>
        <v>40978</v>
      </c>
      <c r="L465" s="93"/>
      <c r="M465" s="21"/>
      <c r="N465" s="21"/>
      <c r="O465" s="21"/>
      <c r="P465" s="21"/>
      <c r="Q465" s="21"/>
      <c r="R465" s="21"/>
      <c r="S465" s="21"/>
    </row>
    <row r="466" spans="1:12" s="15" customFormat="1" ht="99.75" customHeight="1" thickBot="1" thickTop="1">
      <c r="A466" s="7"/>
      <c r="B466" s="7"/>
      <c r="C466" s="7"/>
      <c r="D466" s="93">
        <f t="shared" si="52"/>
        <v>40969</v>
      </c>
      <c r="E466" s="48"/>
      <c r="F466" s="49"/>
      <c r="G466" s="49"/>
      <c r="H466" s="48"/>
      <c r="I466" s="49"/>
      <c r="J466" s="49"/>
      <c r="K466" s="48"/>
      <c r="L466" s="93">
        <f t="shared" si="53"/>
        <v>40969</v>
      </c>
    </row>
    <row r="467" spans="1:19" s="15" customFormat="1" ht="49.5" customHeight="1" thickBot="1" thickTop="1">
      <c r="A467" s="7"/>
      <c r="B467" s="7"/>
      <c r="C467" s="7"/>
      <c r="D467" s="100"/>
      <c r="E467" s="24">
        <f>F461+14</f>
        <v>40979</v>
      </c>
      <c r="F467" s="9">
        <f>F461+15</f>
        <v>40980</v>
      </c>
      <c r="G467" s="9">
        <f>F461+16</f>
        <v>40981</v>
      </c>
      <c r="H467" s="9">
        <f>F461+17</f>
        <v>40982</v>
      </c>
      <c r="I467" s="9">
        <f>F461+18</f>
        <v>40983</v>
      </c>
      <c r="J467" s="9">
        <f>IF((F461+19)&gt;F474,"",(F461+19))</f>
        <v>40984</v>
      </c>
      <c r="K467" s="37">
        <f>IF((F461+20)&gt;F474,"",(F461+20))</f>
        <v>40985</v>
      </c>
      <c r="L467" s="100"/>
      <c r="M467" s="21"/>
      <c r="N467" s="21"/>
      <c r="O467" s="21"/>
      <c r="P467" s="21"/>
      <c r="Q467" s="21"/>
      <c r="R467" s="21"/>
      <c r="S467" s="21"/>
    </row>
    <row r="468" spans="1:12" s="15" customFormat="1" ht="99.75" customHeight="1" thickBot="1" thickTop="1">
      <c r="A468" s="7"/>
      <c r="B468" s="7"/>
      <c r="C468" s="7"/>
      <c r="D468" s="93">
        <f t="shared" si="52"/>
        <v>40969</v>
      </c>
      <c r="E468" s="48"/>
      <c r="F468" s="49"/>
      <c r="G468" s="49"/>
      <c r="H468" s="48"/>
      <c r="I468" s="49"/>
      <c r="J468" s="49"/>
      <c r="K468" s="48"/>
      <c r="L468" s="93">
        <f t="shared" si="53"/>
        <v>40969</v>
      </c>
    </row>
    <row r="469" spans="1:19" s="15" customFormat="1" ht="49.5" customHeight="1" thickBot="1" thickTop="1">
      <c r="A469" s="7"/>
      <c r="B469" s="7"/>
      <c r="C469" s="7"/>
      <c r="D469" s="100"/>
      <c r="E469" s="24">
        <f>IF((F461+21)&gt;F474,"",(F461+21))</f>
        <v>40986</v>
      </c>
      <c r="F469" s="9">
        <f>IF((F461+22)&gt;F474,"",(F461+22))</f>
        <v>40987</v>
      </c>
      <c r="G469" s="9">
        <f>IF((F461+23)&gt;F474,"",(F461+23))</f>
        <v>40988</v>
      </c>
      <c r="H469" s="9">
        <f>IF((F461+24)&gt;F474,"",(F461+24))</f>
        <v>40989</v>
      </c>
      <c r="I469" s="9">
        <f>IF((F461+25)&gt;F474,"",(F461+25))</f>
        <v>40990</v>
      </c>
      <c r="J469" s="9">
        <f>IF((F461+26)&gt;F474,"",(F461+26))</f>
        <v>40991</v>
      </c>
      <c r="K469" s="37">
        <f>IF((F461+27)&gt;F474,"",(F461+27))</f>
        <v>40992</v>
      </c>
      <c r="L469" s="100"/>
      <c r="M469" s="21"/>
      <c r="N469" s="21"/>
      <c r="O469" s="21"/>
      <c r="P469" s="21"/>
      <c r="Q469" s="21"/>
      <c r="R469" s="21"/>
      <c r="S469" s="21"/>
    </row>
    <row r="470" spans="1:12" s="15" customFormat="1" ht="99.75" customHeight="1" thickBot="1" thickTop="1">
      <c r="A470" s="7"/>
      <c r="B470" s="7"/>
      <c r="C470" s="7"/>
      <c r="D470" s="93">
        <f t="shared" si="52"/>
        <v>40969</v>
      </c>
      <c r="E470" s="48"/>
      <c r="F470" s="49"/>
      <c r="G470" s="49"/>
      <c r="H470" s="48"/>
      <c r="I470" s="49"/>
      <c r="J470" s="49"/>
      <c r="K470" s="48"/>
      <c r="L470" s="93">
        <f t="shared" si="53"/>
        <v>40969</v>
      </c>
    </row>
    <row r="471" spans="1:19" s="15" customFormat="1" ht="49.5" customHeight="1" thickBot="1" thickTop="1">
      <c r="A471" s="7"/>
      <c r="B471" s="7"/>
      <c r="C471" s="7"/>
      <c r="D471" s="100"/>
      <c r="E471" s="24">
        <f>IF((F461+28)&gt;F474,"",(F461+28))</f>
        <v>40993</v>
      </c>
      <c r="F471" s="9">
        <f>IF((F461+29)&gt;F474,"",(F461+29))</f>
        <v>40994</v>
      </c>
      <c r="G471" s="9">
        <f>IF((F461+30)&gt;F474,"",(F461+30))</f>
        <v>40995</v>
      </c>
      <c r="H471" s="9">
        <f>IF((F461+31)&gt;F474,"",(F461+31))</f>
        <v>40996</v>
      </c>
      <c r="I471" s="9">
        <f>IF((F461+32)&gt;F474,"",(F461+32))</f>
        <v>40997</v>
      </c>
      <c r="J471" s="9">
        <f>IF((F461+33)&gt;F474,"",(F461+33))</f>
        <v>40998</v>
      </c>
      <c r="K471" s="37">
        <f>IF((F461+34)&gt;F474,"",(F461+34))</f>
        <v>40999</v>
      </c>
      <c r="L471" s="100"/>
      <c r="M471" s="21"/>
      <c r="N471" s="21"/>
      <c r="O471" s="21"/>
      <c r="P471" s="21"/>
      <c r="Q471" s="21"/>
      <c r="R471" s="21"/>
      <c r="S471" s="21"/>
    </row>
    <row r="472" spans="1:12" s="15" customFormat="1" ht="99.75" customHeight="1" thickBot="1" thickTop="1">
      <c r="A472" s="7"/>
      <c r="B472" s="7"/>
      <c r="C472" s="7"/>
      <c r="D472" s="93">
        <f t="shared" si="52"/>
        <v>40969</v>
      </c>
      <c r="E472" s="48"/>
      <c r="F472" s="49"/>
      <c r="G472" s="49"/>
      <c r="H472" s="48"/>
      <c r="I472" s="49"/>
      <c r="J472" s="49"/>
      <c r="K472" s="48"/>
      <c r="L472" s="93">
        <f t="shared" si="53"/>
        <v>40969</v>
      </c>
    </row>
    <row r="473" spans="1:19" s="15" customFormat="1" ht="49.5" customHeight="1" thickBot="1" thickTop="1">
      <c r="A473" s="7"/>
      <c r="B473" s="7"/>
      <c r="C473" s="7"/>
      <c r="D473" s="100"/>
      <c r="E473" s="24">
        <f>IF((F461+35)&gt;F474,"",(F461+35))</f>
      </c>
      <c r="F473" s="9">
        <f>IF((F461+36)&gt;F474,"",(F461+36))</f>
      </c>
      <c r="G473" s="9">
        <f>IF((F461+37)&gt;F474,"",(F461+37))</f>
      </c>
      <c r="H473" s="9">
        <f>IF((F461+38)&gt;F474,"",(F461+38))</f>
      </c>
      <c r="I473" s="9">
        <f>IF((F461+39)&gt;F474,"",(F461+39))</f>
      </c>
      <c r="J473" s="9">
        <f>IF((F461+40)&gt;F474,"",(F461+40))</f>
      </c>
      <c r="K473" s="37">
        <f>IF((F461+41)&gt;F474,"",(F461+41))</f>
      </c>
      <c r="L473" s="100"/>
      <c r="M473" s="21"/>
      <c r="N473" s="21"/>
      <c r="O473" s="21"/>
      <c r="P473" s="21"/>
      <c r="Q473" s="21"/>
      <c r="R473" s="21"/>
      <c r="S473" s="21"/>
    </row>
    <row r="474" spans="1:19" s="15" customFormat="1" ht="49.5" customHeight="1" hidden="1" thickBot="1" thickTop="1">
      <c r="A474" s="7"/>
      <c r="B474" s="7"/>
      <c r="C474" s="7"/>
      <c r="D474" s="28"/>
      <c r="E474" s="55"/>
      <c r="F474" s="105">
        <f>DATE(YEAR(F460),MONTH(F460)+1,0)</f>
        <v>40999</v>
      </c>
      <c r="G474" s="106"/>
      <c r="H474" s="106"/>
      <c r="I474" s="106"/>
      <c r="J474" s="106"/>
      <c r="K474" s="56"/>
      <c r="L474" s="40"/>
      <c r="M474" s="17"/>
      <c r="N474" s="17"/>
      <c r="O474" s="17"/>
      <c r="P474" s="17"/>
      <c r="Q474" s="17"/>
      <c r="R474" s="17"/>
      <c r="S474" s="17"/>
    </row>
    <row r="475" spans="1:12" s="15" customFormat="1" ht="49.5" customHeight="1" hidden="1" thickBot="1" thickTop="1">
      <c r="A475" s="7"/>
      <c r="B475" s="7"/>
      <c r="C475" s="7"/>
      <c r="D475" s="28"/>
      <c r="E475" s="57"/>
      <c r="F475" s="58"/>
      <c r="G475" s="107">
        <f>F474+1</f>
        <v>41000</v>
      </c>
      <c r="H475" s="108"/>
      <c r="I475" s="108"/>
      <c r="J475" s="58"/>
      <c r="K475" s="58"/>
      <c r="L475" s="39"/>
    </row>
    <row r="476" spans="1:19" s="15" customFormat="1" ht="49.5" customHeight="1" hidden="1" thickBot="1" thickTop="1">
      <c r="A476" s="7"/>
      <c r="B476" s="7"/>
      <c r="C476" s="7"/>
      <c r="D476" s="28"/>
      <c r="E476" s="59"/>
      <c r="F476" s="103">
        <f>((ROUNDDOWN((F477/7),0)))*(7)+1</f>
        <v>41000</v>
      </c>
      <c r="G476" s="103"/>
      <c r="H476" s="103"/>
      <c r="I476" s="103"/>
      <c r="J476" s="103"/>
      <c r="K476" s="60"/>
      <c r="L476" s="40"/>
      <c r="M476" s="17"/>
      <c r="N476" s="17"/>
      <c r="O476" s="17"/>
      <c r="P476" s="17"/>
      <c r="Q476" s="17"/>
      <c r="R476" s="17"/>
      <c r="S476" s="17"/>
    </row>
    <row r="477" spans="1:19" s="15" customFormat="1" ht="33" customHeight="1" thickBot="1" thickTop="1">
      <c r="A477" s="7"/>
      <c r="B477" s="7"/>
      <c r="C477" s="7"/>
      <c r="D477" s="28"/>
      <c r="E477" s="61"/>
      <c r="F477" s="104">
        <f>DATE(YEAR(G475),MONTH(G475)+0,0)+1</f>
        <v>41000</v>
      </c>
      <c r="G477" s="104"/>
      <c r="H477" s="104"/>
      <c r="I477" s="104"/>
      <c r="J477" s="104"/>
      <c r="K477" s="51"/>
      <c r="L477" s="41"/>
      <c r="M477" s="8"/>
      <c r="N477" s="8"/>
      <c r="O477" s="8"/>
      <c r="P477" s="8"/>
      <c r="Q477" s="8"/>
      <c r="R477" s="8"/>
      <c r="S477" s="8"/>
    </row>
    <row r="478" spans="1:19" s="15" customFormat="1" ht="49.5" customHeight="1" hidden="1" thickBot="1" thickTop="1">
      <c r="A478" s="7"/>
      <c r="B478" s="7"/>
      <c r="C478" s="7"/>
      <c r="D478" s="28"/>
      <c r="E478" s="62"/>
      <c r="F478" s="85">
        <f>(ROUNDDOWN((F477/7),0))*7+1</f>
        <v>41000</v>
      </c>
      <c r="G478" s="85"/>
      <c r="H478" s="85"/>
      <c r="I478" s="85"/>
      <c r="J478" s="85"/>
      <c r="K478" s="62"/>
      <c r="L478" s="40"/>
      <c r="M478" s="17"/>
      <c r="N478" s="17"/>
      <c r="O478" s="17"/>
      <c r="P478" s="17"/>
      <c r="Q478" s="17"/>
      <c r="R478" s="17"/>
      <c r="S478" s="17"/>
    </row>
    <row r="479" spans="1:19" s="15" customFormat="1" ht="99.75" customHeight="1" thickBot="1" thickTop="1">
      <c r="A479" s="7"/>
      <c r="B479" s="7"/>
      <c r="C479" s="7"/>
      <c r="D479" s="93">
        <f aca="true" t="shared" si="54" ref="D479:D489">$F$477</f>
        <v>41000</v>
      </c>
      <c r="E479" s="48"/>
      <c r="F479" s="49"/>
      <c r="G479" s="49"/>
      <c r="H479" s="48"/>
      <c r="I479" s="49"/>
      <c r="J479" s="49"/>
      <c r="K479" s="48"/>
      <c r="L479" s="93">
        <f aca="true" t="shared" si="55" ref="L479:L489">$F$477</f>
        <v>41000</v>
      </c>
      <c r="M479" s="22"/>
      <c r="N479" s="22"/>
      <c r="O479" s="22"/>
      <c r="P479" s="22"/>
      <c r="Q479" s="22"/>
      <c r="R479" s="22"/>
      <c r="S479" s="22"/>
    </row>
    <row r="480" spans="1:19" s="15" customFormat="1" ht="49.5" customHeight="1" thickBot="1" thickTop="1">
      <c r="A480" s="7"/>
      <c r="B480" s="7"/>
      <c r="C480" s="7"/>
      <c r="D480" s="100"/>
      <c r="E480" s="63">
        <f>IF((F478)&lt;F477,"",(F478))</f>
        <v>41000</v>
      </c>
      <c r="F480" s="64">
        <f>IF((F478+1)&lt;F477,"",(F478+1))</f>
        <v>41001</v>
      </c>
      <c r="G480" s="64">
        <f>IF((F478+2)&lt;F477,"",(F478+2))</f>
        <v>41002</v>
      </c>
      <c r="H480" s="64">
        <f>IF((F478+3)&lt;F477,"",(F478+3))</f>
        <v>41003</v>
      </c>
      <c r="I480" s="64">
        <f>IF((F478+4)&lt;F477,"",(F478+4))</f>
        <v>41004</v>
      </c>
      <c r="J480" s="64">
        <f>IF((F478+5)&lt;F477,"",(F478+5))</f>
        <v>41005</v>
      </c>
      <c r="K480" s="65">
        <f>IF((F478+6)&lt;F477,"",(F478+6))</f>
        <v>41006</v>
      </c>
      <c r="L480" s="100"/>
      <c r="M480" s="21"/>
      <c r="N480" s="21"/>
      <c r="O480" s="21"/>
      <c r="P480" s="21"/>
      <c r="Q480" s="21"/>
      <c r="R480" s="21"/>
      <c r="S480" s="21"/>
    </row>
    <row r="481" spans="1:12" s="15" customFormat="1" ht="99.75" customHeight="1" thickBot="1" thickTop="1">
      <c r="A481" s="7"/>
      <c r="B481" s="7"/>
      <c r="C481" s="7"/>
      <c r="D481" s="93">
        <f t="shared" si="54"/>
        <v>41000</v>
      </c>
      <c r="E481" s="48"/>
      <c r="F481" s="49"/>
      <c r="G481" s="49"/>
      <c r="H481" s="48"/>
      <c r="I481" s="49"/>
      <c r="J481" s="49"/>
      <c r="K481" s="48"/>
      <c r="L481" s="93">
        <f t="shared" si="55"/>
        <v>41000</v>
      </c>
    </row>
    <row r="482" spans="1:19" s="15" customFormat="1" ht="49.5" customHeight="1" thickBot="1" thickTop="1">
      <c r="A482" s="7"/>
      <c r="B482" s="7"/>
      <c r="C482" s="7"/>
      <c r="D482" s="93"/>
      <c r="E482" s="24">
        <f>IF((F478+7)&lt;F477,"",(F478+7))</f>
        <v>41007</v>
      </c>
      <c r="F482" s="9">
        <f>IF((F478+8)&lt;F477,"",(F478+8))</f>
        <v>41008</v>
      </c>
      <c r="G482" s="9">
        <f>IF((F478+9)&lt;F477,"",(F478+9))</f>
        <v>41009</v>
      </c>
      <c r="H482" s="9">
        <f>IF((F478+10)&lt;F477,"",(F478+10))</f>
        <v>41010</v>
      </c>
      <c r="I482" s="9">
        <f>IF((F478+11)&lt;F477,"",(F478+11))</f>
        <v>41011</v>
      </c>
      <c r="J482" s="9">
        <f>IF((F478+12)&lt;F477,"",(F478+12))</f>
        <v>41012</v>
      </c>
      <c r="K482" s="37">
        <f>IF((F478+13)&lt;F477,"",(F478+13))</f>
        <v>41013</v>
      </c>
      <c r="L482" s="93"/>
      <c r="M482" s="21"/>
      <c r="N482" s="21"/>
      <c r="O482" s="21"/>
      <c r="P482" s="21"/>
      <c r="Q482" s="21"/>
      <c r="R482" s="21"/>
      <c r="S482" s="21"/>
    </row>
    <row r="483" spans="1:12" s="15" customFormat="1" ht="99.75" customHeight="1" thickBot="1" thickTop="1">
      <c r="A483" s="7"/>
      <c r="B483" s="7"/>
      <c r="C483" s="7"/>
      <c r="D483" s="93">
        <f t="shared" si="54"/>
        <v>41000</v>
      </c>
      <c r="E483" s="48"/>
      <c r="F483" s="49"/>
      <c r="G483" s="49"/>
      <c r="H483" s="48"/>
      <c r="I483" s="49"/>
      <c r="J483" s="49"/>
      <c r="K483" s="48"/>
      <c r="L483" s="93">
        <f t="shared" si="55"/>
        <v>41000</v>
      </c>
    </row>
    <row r="484" spans="1:19" s="15" customFormat="1" ht="49.5" customHeight="1" thickBot="1" thickTop="1">
      <c r="A484" s="7"/>
      <c r="B484" s="7"/>
      <c r="C484" s="7"/>
      <c r="D484" s="100"/>
      <c r="E484" s="24">
        <f>F478+14</f>
        <v>41014</v>
      </c>
      <c r="F484" s="9">
        <f>F478+15</f>
        <v>41015</v>
      </c>
      <c r="G484" s="9">
        <f>F478+16</f>
        <v>41016</v>
      </c>
      <c r="H484" s="9">
        <f>F478+17</f>
        <v>41017</v>
      </c>
      <c r="I484" s="9">
        <f>F478+18</f>
        <v>41018</v>
      </c>
      <c r="J484" s="9">
        <f>IF((F478+19)&gt;F491,"",(F478+19))</f>
        <v>41019</v>
      </c>
      <c r="K484" s="37">
        <f>IF((F478+20)&gt;F491,"",(F478+20))</f>
        <v>41020</v>
      </c>
      <c r="L484" s="100"/>
      <c r="M484" s="21"/>
      <c r="N484" s="21"/>
      <c r="O484" s="21"/>
      <c r="P484" s="21"/>
      <c r="Q484" s="21"/>
      <c r="R484" s="21"/>
      <c r="S484" s="21"/>
    </row>
    <row r="485" spans="1:12" s="15" customFormat="1" ht="99.75" customHeight="1" thickBot="1" thickTop="1">
      <c r="A485" s="7"/>
      <c r="B485" s="7"/>
      <c r="C485" s="7"/>
      <c r="D485" s="93">
        <f t="shared" si="54"/>
        <v>41000</v>
      </c>
      <c r="E485" s="48"/>
      <c r="F485" s="49"/>
      <c r="G485" s="49"/>
      <c r="H485" s="48"/>
      <c r="I485" s="49"/>
      <c r="J485" s="49"/>
      <c r="K485" s="48"/>
      <c r="L485" s="93">
        <f t="shared" si="55"/>
        <v>41000</v>
      </c>
    </row>
    <row r="486" spans="1:19" s="15" customFormat="1" ht="49.5" customHeight="1" thickBot="1" thickTop="1">
      <c r="A486" s="7"/>
      <c r="B486" s="7"/>
      <c r="C486" s="7"/>
      <c r="D486" s="100"/>
      <c r="E486" s="24">
        <f>IF((F478+21)&gt;F491,"",(F478+21))</f>
        <v>41021</v>
      </c>
      <c r="F486" s="9">
        <f>IF((F478+22)&gt;F491,"",(F478+22))</f>
        <v>41022</v>
      </c>
      <c r="G486" s="9">
        <f>IF((F478+23)&gt;F491,"",(F478+23))</f>
        <v>41023</v>
      </c>
      <c r="H486" s="9">
        <f>IF((F478+24)&gt;F491,"",(F478+24))</f>
        <v>41024</v>
      </c>
      <c r="I486" s="9">
        <f>IF((F478+25)&gt;F491,"",(F478+25))</f>
        <v>41025</v>
      </c>
      <c r="J486" s="9">
        <f>IF((F478+26)&gt;F491,"",(F478+26))</f>
        <v>41026</v>
      </c>
      <c r="K486" s="37">
        <f>IF((F478+27)&gt;F491,"",(F478+27))</f>
        <v>41027</v>
      </c>
      <c r="L486" s="100"/>
      <c r="M486" s="21"/>
      <c r="N486" s="21"/>
      <c r="O486" s="21"/>
      <c r="P486" s="21"/>
      <c r="Q486" s="21"/>
      <c r="R486" s="21"/>
      <c r="S486" s="21"/>
    </row>
    <row r="487" spans="1:12" s="15" customFormat="1" ht="99.75" customHeight="1" thickBot="1" thickTop="1">
      <c r="A487" s="7"/>
      <c r="B487" s="7"/>
      <c r="C487" s="7"/>
      <c r="D487" s="93">
        <f t="shared" si="54"/>
        <v>41000</v>
      </c>
      <c r="E487" s="48"/>
      <c r="F487" s="49"/>
      <c r="G487" s="49"/>
      <c r="H487" s="48"/>
      <c r="I487" s="49"/>
      <c r="J487" s="49"/>
      <c r="K487" s="48"/>
      <c r="L487" s="93">
        <f t="shared" si="55"/>
        <v>41000</v>
      </c>
    </row>
    <row r="488" spans="1:19" s="15" customFormat="1" ht="49.5" customHeight="1" thickBot="1" thickTop="1">
      <c r="A488" s="7"/>
      <c r="B488" s="7"/>
      <c r="C488" s="7"/>
      <c r="D488" s="100"/>
      <c r="E488" s="24">
        <f>IF((F478+28)&gt;F491,"",(F478+28))</f>
        <v>41028</v>
      </c>
      <c r="F488" s="9">
        <f>IF((F478+29)&gt;F491,"",(F478+29))</f>
        <v>41029</v>
      </c>
      <c r="G488" s="9">
        <f>IF((F478+30)&gt;F491,"",(F478+30))</f>
      </c>
      <c r="H488" s="9">
        <f>IF((F478+31)&gt;F491,"",(F478+31))</f>
      </c>
      <c r="I488" s="9">
        <f>IF((F478+32)&gt;F491,"",(F478+32))</f>
      </c>
      <c r="J488" s="9">
        <f>IF((F478+33)&gt;F491,"",(F478+33))</f>
      </c>
      <c r="K488" s="37">
        <f>IF((F478+34)&gt;F491,"",(F478+34))</f>
      </c>
      <c r="L488" s="100"/>
      <c r="M488" s="21"/>
      <c r="N488" s="21"/>
      <c r="O488" s="21"/>
      <c r="P488" s="21"/>
      <c r="Q488" s="21"/>
      <c r="R488" s="21"/>
      <c r="S488" s="21"/>
    </row>
    <row r="489" spans="1:12" s="15" customFormat="1" ht="99.75" customHeight="1" thickBot="1" thickTop="1">
      <c r="A489" s="7"/>
      <c r="B489" s="7"/>
      <c r="C489" s="7"/>
      <c r="D489" s="93">
        <f t="shared" si="54"/>
        <v>41000</v>
      </c>
      <c r="E489" s="48"/>
      <c r="F489" s="49"/>
      <c r="G489" s="49"/>
      <c r="H489" s="48"/>
      <c r="I489" s="49"/>
      <c r="J489" s="49"/>
      <c r="K489" s="48"/>
      <c r="L489" s="93">
        <f t="shared" si="55"/>
        <v>41000</v>
      </c>
    </row>
    <row r="490" spans="1:19" s="15" customFormat="1" ht="49.5" customHeight="1" thickBot="1" thickTop="1">
      <c r="A490" s="7"/>
      <c r="B490" s="7"/>
      <c r="C490" s="7"/>
      <c r="D490" s="100"/>
      <c r="E490" s="24">
        <f>IF((F478+35)&gt;F491,"",(F478+35))</f>
      </c>
      <c r="F490" s="9">
        <f>IF((F478+36)&gt;F491,"",(F478+36))</f>
      </c>
      <c r="G490" s="9">
        <f>IF((F478+37)&gt;F491,"",(F478+37))</f>
      </c>
      <c r="H490" s="9">
        <f>IF((F478+38)&gt;F491,"",(F478+38))</f>
      </c>
      <c r="I490" s="9">
        <f>IF((F478+39)&gt;F491,"",(F478+39))</f>
      </c>
      <c r="J490" s="9">
        <f>IF((F478+40)&gt;F491,"",(F478+40))</f>
      </c>
      <c r="K490" s="37">
        <f>IF((F478+41)&gt;F491,"",(F478+41))</f>
      </c>
      <c r="L490" s="100"/>
      <c r="M490" s="21"/>
      <c r="N490" s="21"/>
      <c r="O490" s="21"/>
      <c r="P490" s="21"/>
      <c r="Q490" s="21"/>
      <c r="R490" s="21"/>
      <c r="S490" s="21"/>
    </row>
    <row r="491" spans="1:19" s="15" customFormat="1" ht="49.5" customHeight="1" hidden="1" thickBot="1" thickTop="1">
      <c r="A491" s="7"/>
      <c r="B491" s="7"/>
      <c r="C491" s="7"/>
      <c r="D491" s="28"/>
      <c r="E491" s="55"/>
      <c r="F491" s="105">
        <f>DATE(YEAR(F477),MONTH(F477)+1,0)</f>
        <v>41029</v>
      </c>
      <c r="G491" s="106"/>
      <c r="H491" s="106"/>
      <c r="I491" s="106"/>
      <c r="J491" s="106"/>
      <c r="K491" s="56"/>
      <c r="L491" s="40"/>
      <c r="M491" s="17"/>
      <c r="N491" s="17"/>
      <c r="O491" s="17"/>
      <c r="P491" s="17"/>
      <c r="Q491" s="17"/>
      <c r="R491" s="17"/>
      <c r="S491" s="17"/>
    </row>
    <row r="492" spans="1:12" s="15" customFormat="1" ht="49.5" customHeight="1" hidden="1" thickBot="1" thickTop="1">
      <c r="A492" s="7"/>
      <c r="B492" s="7"/>
      <c r="C492" s="7"/>
      <c r="D492" s="28"/>
      <c r="E492" s="57"/>
      <c r="F492" s="58"/>
      <c r="G492" s="107">
        <f>F491+1</f>
        <v>41030</v>
      </c>
      <c r="H492" s="108"/>
      <c r="I492" s="108"/>
      <c r="J492" s="58"/>
      <c r="K492" s="58"/>
      <c r="L492" s="39"/>
    </row>
    <row r="493" spans="1:19" s="15" customFormat="1" ht="49.5" customHeight="1" hidden="1" thickBot="1" thickTop="1">
      <c r="A493" s="7"/>
      <c r="B493" s="7"/>
      <c r="C493" s="7"/>
      <c r="D493" s="28"/>
      <c r="E493" s="59"/>
      <c r="F493" s="103">
        <f>((ROUNDDOWN((F494/7),0)))*(7)+1</f>
        <v>41028</v>
      </c>
      <c r="G493" s="103"/>
      <c r="H493" s="103"/>
      <c r="I493" s="103"/>
      <c r="J493" s="103"/>
      <c r="K493" s="60"/>
      <c r="L493" s="40"/>
      <c r="M493" s="17"/>
      <c r="N493" s="17"/>
      <c r="O493" s="17"/>
      <c r="P493" s="17"/>
      <c r="Q493" s="17"/>
      <c r="R493" s="17"/>
      <c r="S493" s="17"/>
    </row>
    <row r="494" spans="1:19" s="15" customFormat="1" ht="33" customHeight="1" thickBot="1" thickTop="1">
      <c r="A494" s="7"/>
      <c r="B494" s="7"/>
      <c r="C494" s="7"/>
      <c r="D494" s="28"/>
      <c r="E494" s="61"/>
      <c r="F494" s="104">
        <f>DATE(YEAR(G492),MONTH(G492)+0,0)+1</f>
        <v>41030</v>
      </c>
      <c r="G494" s="104"/>
      <c r="H494" s="104"/>
      <c r="I494" s="104"/>
      <c r="J494" s="104"/>
      <c r="K494" s="51"/>
      <c r="L494" s="41"/>
      <c r="M494" s="8"/>
      <c r="N494" s="8"/>
      <c r="O494" s="8"/>
      <c r="P494" s="8"/>
      <c r="Q494" s="8"/>
      <c r="R494" s="8"/>
      <c r="S494" s="8"/>
    </row>
    <row r="495" spans="1:19" s="15" customFormat="1" ht="49.5" customHeight="1" hidden="1" thickBot="1" thickTop="1">
      <c r="A495" s="7"/>
      <c r="B495" s="7"/>
      <c r="C495" s="7"/>
      <c r="D495" s="28"/>
      <c r="E495" s="62"/>
      <c r="F495" s="85">
        <f>(ROUNDDOWN((F494/7),0))*7+1</f>
        <v>41028</v>
      </c>
      <c r="G495" s="85"/>
      <c r="H495" s="85"/>
      <c r="I495" s="85"/>
      <c r="J495" s="85"/>
      <c r="K495" s="62"/>
      <c r="L495" s="40"/>
      <c r="M495" s="17"/>
      <c r="N495" s="17"/>
      <c r="O495" s="17"/>
      <c r="P495" s="17"/>
      <c r="Q495" s="17"/>
      <c r="R495" s="17"/>
      <c r="S495" s="17"/>
    </row>
    <row r="496" spans="1:19" s="15" customFormat="1" ht="99.75" customHeight="1" thickBot="1" thickTop="1">
      <c r="A496" s="7"/>
      <c r="B496" s="7"/>
      <c r="C496" s="7"/>
      <c r="D496" s="93">
        <f aca="true" t="shared" si="56" ref="D496:D506">$F$494</f>
        <v>41030</v>
      </c>
      <c r="E496" s="48"/>
      <c r="F496" s="49"/>
      <c r="G496" s="49"/>
      <c r="H496" s="48"/>
      <c r="I496" s="49"/>
      <c r="J496" s="49"/>
      <c r="K496" s="48"/>
      <c r="L496" s="93">
        <f aca="true" t="shared" si="57" ref="L496:L506">$F$494</f>
        <v>41030</v>
      </c>
      <c r="M496" s="22"/>
      <c r="N496" s="22"/>
      <c r="O496" s="22"/>
      <c r="P496" s="22"/>
      <c r="Q496" s="22"/>
      <c r="R496" s="22"/>
      <c r="S496" s="22"/>
    </row>
    <row r="497" spans="1:19" s="15" customFormat="1" ht="49.5" customHeight="1" thickBot="1" thickTop="1">
      <c r="A497" s="7"/>
      <c r="B497" s="7"/>
      <c r="C497" s="7"/>
      <c r="D497" s="100"/>
      <c r="E497" s="63">
        <f>IF((F495)&lt;F494,"",(F495))</f>
      </c>
      <c r="F497" s="64">
        <f>IF((F495+1)&lt;F494,"",(F495+1))</f>
      </c>
      <c r="G497" s="64">
        <f>IF((F495+2)&lt;F494,"",(F495+2))</f>
        <v>41030</v>
      </c>
      <c r="H497" s="64">
        <f>IF((F495+3)&lt;F494,"",(F495+3))</f>
        <v>41031</v>
      </c>
      <c r="I497" s="64">
        <f>IF((F495+4)&lt;F494,"",(F495+4))</f>
        <v>41032</v>
      </c>
      <c r="J497" s="64">
        <f>IF((F495+5)&lt;F494,"",(F495+5))</f>
        <v>41033</v>
      </c>
      <c r="K497" s="65">
        <f>IF((F495+6)&lt;F494,"",(F495+6))</f>
        <v>41034</v>
      </c>
      <c r="L497" s="100"/>
      <c r="M497" s="21"/>
      <c r="N497" s="21"/>
      <c r="O497" s="21"/>
      <c r="P497" s="21"/>
      <c r="Q497" s="21"/>
      <c r="R497" s="21"/>
      <c r="S497" s="21"/>
    </row>
    <row r="498" spans="1:12" s="15" customFormat="1" ht="99.75" customHeight="1" thickBot="1" thickTop="1">
      <c r="A498" s="7"/>
      <c r="B498" s="7"/>
      <c r="C498" s="7"/>
      <c r="D498" s="93">
        <f t="shared" si="56"/>
        <v>41030</v>
      </c>
      <c r="E498" s="48"/>
      <c r="F498" s="49"/>
      <c r="G498" s="49"/>
      <c r="H498" s="48"/>
      <c r="I498" s="49"/>
      <c r="J498" s="49"/>
      <c r="K498" s="48"/>
      <c r="L498" s="93">
        <f t="shared" si="57"/>
        <v>41030</v>
      </c>
    </row>
    <row r="499" spans="1:19" s="15" customFormat="1" ht="49.5" customHeight="1" thickBot="1" thickTop="1">
      <c r="A499" s="7"/>
      <c r="B499" s="7"/>
      <c r="C499" s="7"/>
      <c r="D499" s="93"/>
      <c r="E499" s="24">
        <f>IF((F495+7)&lt;F494,"",(F495+7))</f>
        <v>41035</v>
      </c>
      <c r="F499" s="9">
        <f>IF((F495+8)&lt;F494,"",(F495+8))</f>
        <v>41036</v>
      </c>
      <c r="G499" s="9">
        <f>IF((F495+9)&lt;F494,"",(F495+9))</f>
        <v>41037</v>
      </c>
      <c r="H499" s="9">
        <f>IF((F495+10)&lt;F494,"",(F495+10))</f>
        <v>41038</v>
      </c>
      <c r="I499" s="9">
        <f>IF((F495+11)&lt;F494,"",(F495+11))</f>
        <v>41039</v>
      </c>
      <c r="J499" s="9">
        <f>IF((F495+12)&lt;F494,"",(F495+12))</f>
        <v>41040</v>
      </c>
      <c r="K499" s="37">
        <f>IF((F495+13)&lt;F494,"",(F495+13))</f>
        <v>41041</v>
      </c>
      <c r="L499" s="93"/>
      <c r="M499" s="21"/>
      <c r="N499" s="21"/>
      <c r="O499" s="21"/>
      <c r="P499" s="21"/>
      <c r="Q499" s="21"/>
      <c r="R499" s="21"/>
      <c r="S499" s="21"/>
    </row>
    <row r="500" spans="1:12" s="15" customFormat="1" ht="99.75" customHeight="1" thickBot="1" thickTop="1">
      <c r="A500" s="7"/>
      <c r="B500" s="7"/>
      <c r="C500" s="7"/>
      <c r="D500" s="93">
        <f t="shared" si="56"/>
        <v>41030</v>
      </c>
      <c r="E500" s="48"/>
      <c r="F500" s="49"/>
      <c r="G500" s="49"/>
      <c r="H500" s="48"/>
      <c r="I500" s="49"/>
      <c r="J500" s="49"/>
      <c r="K500" s="48"/>
      <c r="L500" s="93">
        <f t="shared" si="57"/>
        <v>41030</v>
      </c>
    </row>
    <row r="501" spans="1:19" s="15" customFormat="1" ht="49.5" customHeight="1" thickBot="1" thickTop="1">
      <c r="A501" s="7"/>
      <c r="B501" s="7"/>
      <c r="C501" s="7"/>
      <c r="D501" s="100"/>
      <c r="E501" s="24">
        <f>F495+14</f>
        <v>41042</v>
      </c>
      <c r="F501" s="9">
        <f>F495+15</f>
        <v>41043</v>
      </c>
      <c r="G501" s="9">
        <f>F495+16</f>
        <v>41044</v>
      </c>
      <c r="H501" s="9">
        <f>F495+17</f>
        <v>41045</v>
      </c>
      <c r="I501" s="9">
        <f>F495+18</f>
        <v>41046</v>
      </c>
      <c r="J501" s="9">
        <f>IF((F495+19)&gt;F508,"",(F495+19))</f>
        <v>41047</v>
      </c>
      <c r="K501" s="37">
        <f>IF((F495+20)&gt;F508,"",(F495+20))</f>
        <v>41048</v>
      </c>
      <c r="L501" s="100"/>
      <c r="M501" s="21"/>
      <c r="N501" s="21"/>
      <c r="O501" s="21"/>
      <c r="P501" s="21"/>
      <c r="Q501" s="21"/>
      <c r="R501" s="21"/>
      <c r="S501" s="21"/>
    </row>
    <row r="502" spans="1:12" s="15" customFormat="1" ht="99.75" customHeight="1" thickBot="1" thickTop="1">
      <c r="A502" s="7"/>
      <c r="B502" s="7"/>
      <c r="C502" s="7"/>
      <c r="D502" s="93">
        <f t="shared" si="56"/>
        <v>41030</v>
      </c>
      <c r="E502" s="48"/>
      <c r="F502" s="49"/>
      <c r="G502" s="49"/>
      <c r="H502" s="48"/>
      <c r="I502" s="49"/>
      <c r="J502" s="49"/>
      <c r="K502" s="48"/>
      <c r="L502" s="93">
        <f t="shared" si="57"/>
        <v>41030</v>
      </c>
    </row>
    <row r="503" spans="1:19" s="15" customFormat="1" ht="49.5" customHeight="1" thickBot="1" thickTop="1">
      <c r="A503" s="7"/>
      <c r="B503" s="7"/>
      <c r="C503" s="7"/>
      <c r="D503" s="100"/>
      <c r="E503" s="24">
        <f>IF((F495+21)&gt;F508,"",(F495+21))</f>
        <v>41049</v>
      </c>
      <c r="F503" s="9">
        <f>IF((F495+22)&gt;F508,"",(F495+22))</f>
        <v>41050</v>
      </c>
      <c r="G503" s="9">
        <f>IF((F495+23)&gt;F508,"",(F495+23))</f>
        <v>41051</v>
      </c>
      <c r="H503" s="9">
        <f>IF((F495+24)&gt;F508,"",(F495+24))</f>
        <v>41052</v>
      </c>
      <c r="I503" s="9">
        <f>IF((F495+25)&gt;F508,"",(F495+25))</f>
        <v>41053</v>
      </c>
      <c r="J503" s="9">
        <f>IF((F495+26)&gt;F508,"",(F495+26))</f>
        <v>41054</v>
      </c>
      <c r="K503" s="37">
        <f>IF((F495+27)&gt;F508,"",(F495+27))</f>
        <v>41055</v>
      </c>
      <c r="L503" s="100"/>
      <c r="M503" s="21"/>
      <c r="N503" s="21"/>
      <c r="O503" s="21"/>
      <c r="P503" s="21"/>
      <c r="Q503" s="21"/>
      <c r="R503" s="21"/>
      <c r="S503" s="21"/>
    </row>
    <row r="504" spans="1:12" s="15" customFormat="1" ht="99.75" customHeight="1" thickBot="1" thickTop="1">
      <c r="A504" s="7"/>
      <c r="B504" s="7"/>
      <c r="C504" s="7"/>
      <c r="D504" s="93">
        <f t="shared" si="56"/>
        <v>41030</v>
      </c>
      <c r="E504" s="48"/>
      <c r="F504" s="49"/>
      <c r="G504" s="49"/>
      <c r="H504" s="48"/>
      <c r="I504" s="49"/>
      <c r="J504" s="49"/>
      <c r="K504" s="48"/>
      <c r="L504" s="93">
        <f t="shared" si="57"/>
        <v>41030</v>
      </c>
    </row>
    <row r="505" spans="1:19" s="15" customFormat="1" ht="49.5" customHeight="1" thickBot="1" thickTop="1">
      <c r="A505" s="7"/>
      <c r="B505" s="7"/>
      <c r="C505" s="7"/>
      <c r="D505" s="100"/>
      <c r="E505" s="24">
        <f>IF((F495+28)&gt;F508,"",(F495+28))</f>
        <v>41056</v>
      </c>
      <c r="F505" s="9">
        <f>IF((F495+29)&gt;F508,"",(F495+29))</f>
        <v>41057</v>
      </c>
      <c r="G505" s="9">
        <f>IF((F495+30)&gt;F508,"",(F495+30))</f>
        <v>41058</v>
      </c>
      <c r="H505" s="9">
        <f>IF((F495+31)&gt;F508,"",(F495+31))</f>
        <v>41059</v>
      </c>
      <c r="I505" s="9">
        <f>IF((F495+32)&gt;F508,"",(F495+32))</f>
        <v>41060</v>
      </c>
      <c r="J505" s="9">
        <f>IF((F495+33)&gt;F508,"",(F495+33))</f>
      </c>
      <c r="K505" s="37">
        <f>IF((F495+34)&gt;F508,"",(F495+34))</f>
      </c>
      <c r="L505" s="100"/>
      <c r="M505" s="21"/>
      <c r="N505" s="21"/>
      <c r="O505" s="21"/>
      <c r="P505" s="21"/>
      <c r="Q505" s="21"/>
      <c r="R505" s="21"/>
      <c r="S505" s="21"/>
    </row>
    <row r="506" spans="1:12" s="15" customFormat="1" ht="99.75" customHeight="1" thickBot="1" thickTop="1">
      <c r="A506" s="7"/>
      <c r="B506" s="7"/>
      <c r="C506" s="7"/>
      <c r="D506" s="93">
        <f t="shared" si="56"/>
        <v>41030</v>
      </c>
      <c r="E506" s="48"/>
      <c r="F506" s="49"/>
      <c r="G506" s="49"/>
      <c r="H506" s="48"/>
      <c r="I506" s="49"/>
      <c r="J506" s="49"/>
      <c r="K506" s="48"/>
      <c r="L506" s="93">
        <f t="shared" si="57"/>
        <v>41030</v>
      </c>
    </row>
    <row r="507" spans="1:19" s="15" customFormat="1" ht="49.5" customHeight="1" thickBot="1" thickTop="1">
      <c r="A507" s="7"/>
      <c r="B507" s="7"/>
      <c r="C507" s="7"/>
      <c r="D507" s="100"/>
      <c r="E507" s="24">
        <f>IF((F495+35)&gt;F508,"",(F495+35))</f>
      </c>
      <c r="F507" s="9">
        <f>IF((F495+36)&gt;F508,"",(F495+36))</f>
      </c>
      <c r="G507" s="9">
        <f>IF((F495+37)&gt;F508,"",(F495+37))</f>
      </c>
      <c r="H507" s="9">
        <f>IF((F495+38)&gt;F508,"",(F495+38))</f>
      </c>
      <c r="I507" s="9">
        <f>IF((F495+39)&gt;F508,"",(F495+39))</f>
      </c>
      <c r="J507" s="9">
        <f>IF((F495+40)&gt;F508,"",(F495+40))</f>
      </c>
      <c r="K507" s="37">
        <f>IF((F495+41)&gt;F508,"",(F495+41))</f>
      </c>
      <c r="L507" s="100"/>
      <c r="M507" s="21"/>
      <c r="N507" s="21"/>
      <c r="O507" s="21"/>
      <c r="P507" s="21"/>
      <c r="Q507" s="21"/>
      <c r="R507" s="21"/>
      <c r="S507" s="21"/>
    </row>
    <row r="508" spans="1:19" s="15" customFormat="1" ht="49.5" customHeight="1" hidden="1" thickBot="1" thickTop="1">
      <c r="A508" s="7"/>
      <c r="B508" s="7"/>
      <c r="C508" s="7"/>
      <c r="D508" s="28"/>
      <c r="E508" s="55"/>
      <c r="F508" s="105">
        <f>DATE(YEAR(F494),MONTH(F494)+1,0)</f>
        <v>41060</v>
      </c>
      <c r="G508" s="106"/>
      <c r="H508" s="106"/>
      <c r="I508" s="106"/>
      <c r="J508" s="106"/>
      <c r="K508" s="56"/>
      <c r="L508" s="40"/>
      <c r="M508" s="17"/>
      <c r="N508" s="17"/>
      <c r="O508" s="17"/>
      <c r="P508" s="17"/>
      <c r="Q508" s="17"/>
      <c r="R508" s="17"/>
      <c r="S508" s="17"/>
    </row>
    <row r="509" spans="1:12" s="15" customFormat="1" ht="49.5" customHeight="1" hidden="1" thickBot="1" thickTop="1">
      <c r="A509" s="7"/>
      <c r="B509" s="7"/>
      <c r="C509" s="7"/>
      <c r="D509" s="28"/>
      <c r="E509" s="57"/>
      <c r="F509" s="58"/>
      <c r="G509" s="107">
        <f>F508+1</f>
        <v>41061</v>
      </c>
      <c r="H509" s="108"/>
      <c r="I509" s="108"/>
      <c r="J509" s="58"/>
      <c r="K509" s="58"/>
      <c r="L509" s="39"/>
    </row>
    <row r="510" spans="1:19" s="15" customFormat="1" ht="49.5" customHeight="1" hidden="1" thickBot="1" thickTop="1">
      <c r="A510" s="7"/>
      <c r="B510" s="7"/>
      <c r="C510" s="7"/>
      <c r="D510" s="28"/>
      <c r="E510" s="59"/>
      <c r="F510" s="103">
        <f>((ROUNDDOWN((F511/7),0)))*(7)+1</f>
        <v>41056</v>
      </c>
      <c r="G510" s="103"/>
      <c r="H510" s="103"/>
      <c r="I510" s="103"/>
      <c r="J510" s="103"/>
      <c r="K510" s="60"/>
      <c r="L510" s="40"/>
      <c r="M510" s="17"/>
      <c r="N510" s="17"/>
      <c r="O510" s="17"/>
      <c r="P510" s="17"/>
      <c r="Q510" s="17"/>
      <c r="R510" s="17"/>
      <c r="S510" s="17"/>
    </row>
    <row r="511" spans="1:19" s="15" customFormat="1" ht="33" customHeight="1" thickBot="1" thickTop="1">
      <c r="A511" s="7"/>
      <c r="B511" s="7"/>
      <c r="C511" s="7"/>
      <c r="D511" s="28"/>
      <c r="E511" s="61"/>
      <c r="F511" s="104">
        <f>DATE(YEAR(G509),MONTH(G509)+0,0)+1</f>
        <v>41061</v>
      </c>
      <c r="G511" s="104"/>
      <c r="H511" s="104"/>
      <c r="I511" s="104"/>
      <c r="J511" s="104"/>
      <c r="K511" s="51"/>
      <c r="L511" s="41"/>
      <c r="M511" s="8"/>
      <c r="N511" s="8"/>
      <c r="O511" s="8"/>
      <c r="P511" s="8"/>
      <c r="Q511" s="8"/>
      <c r="R511" s="8"/>
      <c r="S511" s="8"/>
    </row>
    <row r="512" spans="1:19" s="15" customFormat="1" ht="49.5" customHeight="1" hidden="1" thickBot="1" thickTop="1">
      <c r="A512" s="7"/>
      <c r="B512" s="7"/>
      <c r="C512" s="7"/>
      <c r="D512" s="28"/>
      <c r="E512" s="62"/>
      <c r="F512" s="85">
        <f>(ROUNDDOWN((F511/7),0))*7+1</f>
        <v>41056</v>
      </c>
      <c r="G512" s="85"/>
      <c r="H512" s="85"/>
      <c r="I512" s="85"/>
      <c r="J512" s="85"/>
      <c r="K512" s="62"/>
      <c r="L512" s="40"/>
      <c r="M512" s="17"/>
      <c r="N512" s="17"/>
      <c r="O512" s="17"/>
      <c r="P512" s="17"/>
      <c r="Q512" s="17"/>
      <c r="R512" s="17"/>
      <c r="S512" s="17"/>
    </row>
    <row r="513" spans="1:19" s="15" customFormat="1" ht="99.75" customHeight="1" thickBot="1" thickTop="1">
      <c r="A513" s="7"/>
      <c r="B513" s="7"/>
      <c r="C513" s="7"/>
      <c r="D513" s="93">
        <f aca="true" t="shared" si="58" ref="D513:D523">$F$511</f>
        <v>41061</v>
      </c>
      <c r="E513" s="48"/>
      <c r="F513" s="49"/>
      <c r="G513" s="49"/>
      <c r="H513" s="48"/>
      <c r="I513" s="49"/>
      <c r="J513" s="49"/>
      <c r="K513" s="48"/>
      <c r="L513" s="93">
        <f aca="true" t="shared" si="59" ref="L513:L523">$F$511</f>
        <v>41061</v>
      </c>
      <c r="M513" s="22"/>
      <c r="N513" s="22"/>
      <c r="O513" s="22"/>
      <c r="P513" s="22"/>
      <c r="Q513" s="22"/>
      <c r="R513" s="22"/>
      <c r="S513" s="22"/>
    </row>
    <row r="514" spans="1:19" s="15" customFormat="1" ht="49.5" customHeight="1" thickBot="1" thickTop="1">
      <c r="A514" s="7"/>
      <c r="B514" s="7"/>
      <c r="C514" s="7"/>
      <c r="D514" s="100"/>
      <c r="E514" s="63">
        <f>IF((F512)&lt;F511,"",(F512))</f>
      </c>
      <c r="F514" s="64">
        <f>IF((F512+1)&lt;F511,"",(F512+1))</f>
      </c>
      <c r="G514" s="64">
        <f>IF((F512+2)&lt;F511,"",(F512+2))</f>
      </c>
      <c r="H514" s="64">
        <f>IF((F512+3)&lt;F511,"",(F512+3))</f>
      </c>
      <c r="I514" s="64">
        <f>IF((F512+4)&lt;F511,"",(F512+4))</f>
      </c>
      <c r="J514" s="64">
        <f>IF((F512+5)&lt;F511,"",(F512+5))</f>
        <v>41061</v>
      </c>
      <c r="K514" s="65">
        <f>IF((F512+6)&lt;F511,"",(F512+6))</f>
        <v>41062</v>
      </c>
      <c r="L514" s="100"/>
      <c r="M514" s="21"/>
      <c r="N514" s="21"/>
      <c r="O514" s="21"/>
      <c r="P514" s="21"/>
      <c r="Q514" s="21"/>
      <c r="R514" s="21"/>
      <c r="S514" s="21"/>
    </row>
    <row r="515" spans="1:12" s="15" customFormat="1" ht="99.75" customHeight="1" thickBot="1" thickTop="1">
      <c r="A515" s="7"/>
      <c r="B515" s="7"/>
      <c r="C515" s="7"/>
      <c r="D515" s="93">
        <f t="shared" si="58"/>
        <v>41061</v>
      </c>
      <c r="E515" s="48"/>
      <c r="F515" s="49"/>
      <c r="G515" s="49"/>
      <c r="H515" s="48"/>
      <c r="I515" s="49"/>
      <c r="J515" s="49"/>
      <c r="K515" s="48"/>
      <c r="L515" s="93">
        <f t="shared" si="59"/>
        <v>41061</v>
      </c>
    </row>
    <row r="516" spans="1:19" s="15" customFormat="1" ht="49.5" customHeight="1" thickBot="1" thickTop="1">
      <c r="A516" s="7"/>
      <c r="B516" s="7"/>
      <c r="C516" s="7"/>
      <c r="D516" s="93"/>
      <c r="E516" s="24">
        <f>IF((F512+7)&lt;F511,"",(F512+7))</f>
        <v>41063</v>
      </c>
      <c r="F516" s="9">
        <f>IF((F512+8)&lt;F511,"",(F512+8))</f>
        <v>41064</v>
      </c>
      <c r="G516" s="9">
        <f>IF((F512+9)&lt;F511,"",(F512+9))</f>
        <v>41065</v>
      </c>
      <c r="H516" s="9">
        <f>IF((F512+10)&lt;F511,"",(F512+10))</f>
        <v>41066</v>
      </c>
      <c r="I516" s="9">
        <f>IF((F512+11)&lt;F511,"",(F512+11))</f>
        <v>41067</v>
      </c>
      <c r="J516" s="9">
        <f>IF((F512+12)&lt;F511,"",(F512+12))</f>
        <v>41068</v>
      </c>
      <c r="K516" s="37">
        <f>IF((F512+13)&lt;F511,"",(F512+13))</f>
        <v>41069</v>
      </c>
      <c r="L516" s="93"/>
      <c r="M516" s="21"/>
      <c r="N516" s="21"/>
      <c r="O516" s="21"/>
      <c r="P516" s="21"/>
      <c r="Q516" s="21"/>
      <c r="R516" s="21"/>
      <c r="S516" s="21"/>
    </row>
    <row r="517" spans="1:12" s="15" customFormat="1" ht="99.75" customHeight="1" thickBot="1" thickTop="1">
      <c r="A517" s="7"/>
      <c r="B517" s="7"/>
      <c r="C517" s="7"/>
      <c r="D517" s="93">
        <f t="shared" si="58"/>
        <v>41061</v>
      </c>
      <c r="E517" s="48"/>
      <c r="F517" s="49"/>
      <c r="G517" s="49"/>
      <c r="H517" s="48"/>
      <c r="I517" s="49"/>
      <c r="J517" s="49"/>
      <c r="K517" s="48"/>
      <c r="L517" s="93">
        <f t="shared" si="59"/>
        <v>41061</v>
      </c>
    </row>
    <row r="518" spans="1:19" s="15" customFormat="1" ht="49.5" customHeight="1" thickBot="1" thickTop="1">
      <c r="A518" s="7"/>
      <c r="B518" s="7"/>
      <c r="C518" s="7"/>
      <c r="D518" s="100"/>
      <c r="E518" s="24">
        <f>F512+14</f>
        <v>41070</v>
      </c>
      <c r="F518" s="9">
        <f>F512+15</f>
        <v>41071</v>
      </c>
      <c r="G518" s="9">
        <f>F512+16</f>
        <v>41072</v>
      </c>
      <c r="H518" s="9">
        <f>F512+17</f>
        <v>41073</v>
      </c>
      <c r="I518" s="9">
        <f>F512+18</f>
        <v>41074</v>
      </c>
      <c r="J518" s="9">
        <f>IF((F512+19)&gt;F525,"",(F512+19))</f>
        <v>41075</v>
      </c>
      <c r="K518" s="37">
        <f>IF((F512+20)&gt;F525,"",(F512+20))</f>
        <v>41076</v>
      </c>
      <c r="L518" s="100"/>
      <c r="M518" s="21"/>
      <c r="N518" s="21"/>
      <c r="O518" s="21"/>
      <c r="P518" s="21"/>
      <c r="Q518" s="21"/>
      <c r="R518" s="21"/>
      <c r="S518" s="21"/>
    </row>
    <row r="519" spans="1:12" s="15" customFormat="1" ht="99.75" customHeight="1" thickBot="1" thickTop="1">
      <c r="A519" s="7"/>
      <c r="B519" s="7"/>
      <c r="C519" s="7"/>
      <c r="D519" s="93">
        <f t="shared" si="58"/>
        <v>41061</v>
      </c>
      <c r="E519" s="48"/>
      <c r="F519" s="49"/>
      <c r="G519" s="49"/>
      <c r="H519" s="48"/>
      <c r="I519" s="49"/>
      <c r="J519" s="49"/>
      <c r="K519" s="48"/>
      <c r="L519" s="93">
        <f t="shared" si="59"/>
        <v>41061</v>
      </c>
    </row>
    <row r="520" spans="1:19" s="15" customFormat="1" ht="49.5" customHeight="1" thickBot="1" thickTop="1">
      <c r="A520" s="7"/>
      <c r="B520" s="7"/>
      <c r="C520" s="7"/>
      <c r="D520" s="100"/>
      <c r="E520" s="24">
        <f>IF((F512+21)&gt;F525,"",(F512+21))</f>
        <v>41077</v>
      </c>
      <c r="F520" s="9">
        <f>IF((F512+22)&gt;F525,"",(F512+22))</f>
        <v>41078</v>
      </c>
      <c r="G520" s="9">
        <f>IF((F512+23)&gt;F525,"",(F512+23))</f>
        <v>41079</v>
      </c>
      <c r="H520" s="9">
        <f>IF((F512+24)&gt;F525,"",(F512+24))</f>
        <v>41080</v>
      </c>
      <c r="I520" s="9">
        <f>IF((F512+25)&gt;F525,"",(F512+25))</f>
        <v>41081</v>
      </c>
      <c r="J520" s="9">
        <f>IF((F512+26)&gt;F525,"",(F512+26))</f>
        <v>41082</v>
      </c>
      <c r="K520" s="37">
        <f>IF((F512+27)&gt;F525,"",(F512+27))</f>
        <v>41083</v>
      </c>
      <c r="L520" s="100"/>
      <c r="M520" s="21"/>
      <c r="N520" s="21"/>
      <c r="O520" s="21"/>
      <c r="P520" s="21"/>
      <c r="Q520" s="21"/>
      <c r="R520" s="21"/>
      <c r="S520" s="21"/>
    </row>
    <row r="521" spans="1:12" s="15" customFormat="1" ht="99.75" customHeight="1" thickBot="1" thickTop="1">
      <c r="A521" s="7"/>
      <c r="B521" s="7"/>
      <c r="C521" s="7"/>
      <c r="D521" s="93">
        <f t="shared" si="58"/>
        <v>41061</v>
      </c>
      <c r="E521" s="48"/>
      <c r="F521" s="49"/>
      <c r="G521" s="49"/>
      <c r="H521" s="48"/>
      <c r="I521" s="49"/>
      <c r="J521" s="49"/>
      <c r="K521" s="48"/>
      <c r="L521" s="93">
        <f t="shared" si="59"/>
        <v>41061</v>
      </c>
    </row>
    <row r="522" spans="1:19" s="15" customFormat="1" ht="49.5" customHeight="1" thickBot="1" thickTop="1">
      <c r="A522" s="7"/>
      <c r="B522" s="7"/>
      <c r="C522" s="7"/>
      <c r="D522" s="100"/>
      <c r="E522" s="24">
        <f>IF((F512+28)&gt;F525,"",(F512+28))</f>
        <v>41084</v>
      </c>
      <c r="F522" s="9">
        <f>IF((F512+29)&gt;F525,"",(F512+29))</f>
        <v>41085</v>
      </c>
      <c r="G522" s="9">
        <f>IF((F512+30)&gt;F525,"",(F512+30))</f>
        <v>41086</v>
      </c>
      <c r="H522" s="9">
        <f>IF((F512+31)&gt;F525,"",(F512+31))</f>
        <v>41087</v>
      </c>
      <c r="I522" s="9">
        <f>IF((F512+32)&gt;F525,"",(F512+32))</f>
        <v>41088</v>
      </c>
      <c r="J522" s="9">
        <f>IF((F512+33)&gt;F525,"",(F512+33))</f>
        <v>41089</v>
      </c>
      <c r="K522" s="37">
        <f>IF((F512+34)&gt;F525,"",(F512+34))</f>
        <v>41090</v>
      </c>
      <c r="L522" s="100"/>
      <c r="M522" s="21"/>
      <c r="N522" s="21"/>
      <c r="O522" s="21"/>
      <c r="P522" s="21"/>
      <c r="Q522" s="21"/>
      <c r="R522" s="21"/>
      <c r="S522" s="21"/>
    </row>
    <row r="523" spans="1:12" s="15" customFormat="1" ht="99.75" customHeight="1" thickBot="1" thickTop="1">
      <c r="A523" s="7"/>
      <c r="B523" s="7"/>
      <c r="C523" s="7"/>
      <c r="D523" s="93">
        <f t="shared" si="58"/>
        <v>41061</v>
      </c>
      <c r="E523" s="48"/>
      <c r="F523" s="49"/>
      <c r="G523" s="49"/>
      <c r="H523" s="48"/>
      <c r="I523" s="49"/>
      <c r="J523" s="49"/>
      <c r="K523" s="48"/>
      <c r="L523" s="93">
        <f t="shared" si="59"/>
        <v>41061</v>
      </c>
    </row>
    <row r="524" spans="1:19" s="15" customFormat="1" ht="49.5" customHeight="1" thickBot="1" thickTop="1">
      <c r="A524" s="7"/>
      <c r="B524" s="7"/>
      <c r="C524" s="7"/>
      <c r="D524" s="100"/>
      <c r="E524" s="24">
        <f>IF((F512+35)&gt;F525,"",(F512+35))</f>
      </c>
      <c r="F524" s="9">
        <f>IF((F512+36)&gt;F525,"",(F512+36))</f>
      </c>
      <c r="G524" s="9">
        <f>IF((F512+37)&gt;F525,"",(F512+37))</f>
      </c>
      <c r="H524" s="9">
        <f>IF((F512+38)&gt;F525,"",(F512+38))</f>
      </c>
      <c r="I524" s="9">
        <f>IF((F512+39)&gt;F525,"",(F512+39))</f>
      </c>
      <c r="J524" s="9">
        <f>IF((F512+40)&gt;F525,"",(F512+40))</f>
      </c>
      <c r="K524" s="37">
        <f>IF((F512+41)&gt;F525,"",(F512+41))</f>
      </c>
      <c r="L524" s="100"/>
      <c r="M524" s="21"/>
      <c r="N524" s="21"/>
      <c r="O524" s="21"/>
      <c r="P524" s="21"/>
      <c r="Q524" s="21"/>
      <c r="R524" s="21"/>
      <c r="S524" s="21"/>
    </row>
    <row r="525" spans="1:19" s="15" customFormat="1" ht="49.5" customHeight="1" hidden="1" thickBot="1" thickTop="1">
      <c r="A525" s="7"/>
      <c r="B525" s="7"/>
      <c r="C525" s="7"/>
      <c r="D525" s="28"/>
      <c r="E525" s="55"/>
      <c r="F525" s="105">
        <f>DATE(YEAR(F511),MONTH(F511)+1,0)</f>
        <v>41090</v>
      </c>
      <c r="G525" s="106"/>
      <c r="H525" s="106"/>
      <c r="I525" s="106"/>
      <c r="J525" s="106"/>
      <c r="K525" s="56"/>
      <c r="L525" s="40"/>
      <c r="M525" s="17"/>
      <c r="N525" s="17"/>
      <c r="O525" s="17"/>
      <c r="P525" s="17"/>
      <c r="Q525" s="17"/>
      <c r="R525" s="17"/>
      <c r="S525" s="17"/>
    </row>
    <row r="526" spans="1:12" s="15" customFormat="1" ht="49.5" customHeight="1" hidden="1" thickBot="1" thickTop="1">
      <c r="A526" s="7"/>
      <c r="B526" s="7"/>
      <c r="C526" s="7"/>
      <c r="D526" s="28"/>
      <c r="E526" s="57"/>
      <c r="F526" s="58"/>
      <c r="G526" s="107">
        <f>F525+1</f>
        <v>41091</v>
      </c>
      <c r="H526" s="108"/>
      <c r="I526" s="108"/>
      <c r="J526" s="58"/>
      <c r="K526" s="58"/>
      <c r="L526" s="39"/>
    </row>
    <row r="527" spans="1:19" s="15" customFormat="1" ht="49.5" customHeight="1" hidden="1" thickBot="1" thickTop="1">
      <c r="A527" s="7"/>
      <c r="B527" s="7"/>
      <c r="C527" s="7"/>
      <c r="D527" s="28"/>
      <c r="E527" s="59"/>
      <c r="F527" s="103">
        <f>((ROUNDDOWN((F528/7),0)))*(7)+1</f>
        <v>41091</v>
      </c>
      <c r="G527" s="103"/>
      <c r="H527" s="103"/>
      <c r="I527" s="103"/>
      <c r="J527" s="103"/>
      <c r="K527" s="60"/>
      <c r="L527" s="40"/>
      <c r="M527" s="17"/>
      <c r="N527" s="17"/>
      <c r="O527" s="17"/>
      <c r="P527" s="17"/>
      <c r="Q527" s="17"/>
      <c r="R527" s="17"/>
      <c r="S527" s="17"/>
    </row>
    <row r="528" spans="1:19" s="15" customFormat="1" ht="33" customHeight="1" thickBot="1" thickTop="1">
      <c r="A528" s="7"/>
      <c r="B528" s="7"/>
      <c r="C528" s="7"/>
      <c r="D528" s="28"/>
      <c r="E528" s="61"/>
      <c r="F528" s="104">
        <f>DATE(YEAR(G526),MONTH(G526)+0,0)+1</f>
        <v>41091</v>
      </c>
      <c r="G528" s="104"/>
      <c r="H528" s="104"/>
      <c r="I528" s="104"/>
      <c r="J528" s="104"/>
      <c r="K528" s="51"/>
      <c r="L528" s="41"/>
      <c r="M528" s="8"/>
      <c r="N528" s="8"/>
      <c r="O528" s="8"/>
      <c r="P528" s="8"/>
      <c r="Q528" s="8"/>
      <c r="R528" s="8"/>
      <c r="S528" s="8"/>
    </row>
    <row r="529" spans="1:19" s="15" customFormat="1" ht="49.5" customHeight="1" hidden="1" thickBot="1" thickTop="1">
      <c r="A529" s="7"/>
      <c r="B529" s="7"/>
      <c r="C529" s="7"/>
      <c r="D529" s="28"/>
      <c r="E529" s="62"/>
      <c r="F529" s="85">
        <f>(ROUNDDOWN((F528/7),0))*7+1</f>
        <v>41091</v>
      </c>
      <c r="G529" s="85"/>
      <c r="H529" s="85"/>
      <c r="I529" s="85"/>
      <c r="J529" s="85"/>
      <c r="K529" s="62"/>
      <c r="L529" s="40"/>
      <c r="M529" s="17"/>
      <c r="N529" s="17"/>
      <c r="O529" s="17"/>
      <c r="P529" s="17"/>
      <c r="Q529" s="17"/>
      <c r="R529" s="17"/>
      <c r="S529" s="17"/>
    </row>
    <row r="530" spans="1:19" s="15" customFormat="1" ht="99.75" customHeight="1" thickBot="1" thickTop="1">
      <c r="A530" s="7"/>
      <c r="B530" s="7"/>
      <c r="C530" s="7"/>
      <c r="D530" s="93">
        <f aca="true" t="shared" si="60" ref="D530:D540">$F$511</f>
        <v>41061</v>
      </c>
      <c r="E530" s="48"/>
      <c r="F530" s="49"/>
      <c r="G530" s="49"/>
      <c r="H530" s="48"/>
      <c r="I530" s="49"/>
      <c r="J530" s="49"/>
      <c r="K530" s="48"/>
      <c r="L530" s="93">
        <f aca="true" t="shared" si="61" ref="L530:L540">$F$511</f>
        <v>41061</v>
      </c>
      <c r="M530" s="22"/>
      <c r="N530" s="22"/>
      <c r="O530" s="22"/>
      <c r="P530" s="22"/>
      <c r="Q530" s="22"/>
      <c r="R530" s="22"/>
      <c r="S530" s="22"/>
    </row>
    <row r="531" spans="1:19" s="15" customFormat="1" ht="49.5" customHeight="1" thickBot="1" thickTop="1">
      <c r="A531" s="7"/>
      <c r="B531" s="7"/>
      <c r="C531" s="7"/>
      <c r="D531" s="100"/>
      <c r="E531" s="63">
        <f>IF((F529)&lt;F528,"",(F529))</f>
        <v>41091</v>
      </c>
      <c r="F531" s="64">
        <f>IF((F529+1)&lt;F528,"",(F529+1))</f>
        <v>41092</v>
      </c>
      <c r="G531" s="64">
        <f>IF((F529+2)&lt;F528,"",(F529+2))</f>
        <v>41093</v>
      </c>
      <c r="H531" s="64">
        <f>IF((F529+3)&lt;F528,"",(F529+3))</f>
        <v>41094</v>
      </c>
      <c r="I531" s="64">
        <f>IF((F529+4)&lt;F528,"",(F529+4))</f>
        <v>41095</v>
      </c>
      <c r="J531" s="64">
        <f>IF((F529+5)&lt;F528,"",(F529+5))</f>
        <v>41096</v>
      </c>
      <c r="K531" s="65">
        <f>IF((F529+6)&lt;F528,"",(F529+6))</f>
        <v>41097</v>
      </c>
      <c r="L531" s="100"/>
      <c r="M531" s="21"/>
      <c r="N531" s="21"/>
      <c r="O531" s="21"/>
      <c r="P531" s="21"/>
      <c r="Q531" s="21"/>
      <c r="R531" s="21"/>
      <c r="S531" s="21"/>
    </row>
    <row r="532" spans="1:12" s="15" customFormat="1" ht="99.75" customHeight="1" thickBot="1" thickTop="1">
      <c r="A532" s="7"/>
      <c r="B532" s="7"/>
      <c r="C532" s="7"/>
      <c r="D532" s="93">
        <f t="shared" si="60"/>
        <v>41061</v>
      </c>
      <c r="E532" s="48"/>
      <c r="F532" s="49"/>
      <c r="G532" s="49"/>
      <c r="H532" s="48"/>
      <c r="I532" s="49"/>
      <c r="J532" s="49"/>
      <c r="K532" s="48"/>
      <c r="L532" s="93">
        <f t="shared" si="61"/>
        <v>41061</v>
      </c>
    </row>
    <row r="533" spans="1:19" s="15" customFormat="1" ht="49.5" customHeight="1" thickBot="1" thickTop="1">
      <c r="A533" s="7"/>
      <c r="B533" s="7"/>
      <c r="C533" s="7"/>
      <c r="D533" s="93"/>
      <c r="E533" s="24">
        <f>IF((F529+7)&lt;F528,"",(F529+7))</f>
        <v>41098</v>
      </c>
      <c r="F533" s="9">
        <f>IF((F529+8)&lt;F528,"",(F529+8))</f>
        <v>41099</v>
      </c>
      <c r="G533" s="9">
        <f>IF((F529+9)&lt;F528,"",(F529+9))</f>
        <v>41100</v>
      </c>
      <c r="H533" s="9">
        <f>IF((F529+10)&lt;F528,"",(F529+10))</f>
        <v>41101</v>
      </c>
      <c r="I533" s="9">
        <f>IF((F529+11)&lt;F528,"",(F529+11))</f>
        <v>41102</v>
      </c>
      <c r="J533" s="9">
        <f>IF((F529+12)&lt;F528,"",(F529+12))</f>
        <v>41103</v>
      </c>
      <c r="K533" s="37">
        <f>IF((F529+13)&lt;F528,"",(F529+13))</f>
        <v>41104</v>
      </c>
      <c r="L533" s="93"/>
      <c r="M533" s="21"/>
      <c r="N533" s="21"/>
      <c r="O533" s="21"/>
      <c r="P533" s="21"/>
      <c r="Q533" s="21"/>
      <c r="R533" s="21"/>
      <c r="S533" s="21"/>
    </row>
    <row r="534" spans="1:12" s="15" customFormat="1" ht="99.75" customHeight="1" thickBot="1" thickTop="1">
      <c r="A534" s="7"/>
      <c r="B534" s="7"/>
      <c r="C534" s="7"/>
      <c r="D534" s="93">
        <f t="shared" si="60"/>
        <v>41061</v>
      </c>
      <c r="E534" s="48"/>
      <c r="F534" s="49"/>
      <c r="G534" s="49"/>
      <c r="H534" s="48"/>
      <c r="I534" s="49"/>
      <c r="J534" s="49"/>
      <c r="K534" s="48"/>
      <c r="L534" s="93">
        <f t="shared" si="61"/>
        <v>41061</v>
      </c>
    </row>
    <row r="535" spans="1:19" s="15" customFormat="1" ht="49.5" customHeight="1" thickBot="1" thickTop="1">
      <c r="A535" s="7"/>
      <c r="B535" s="7"/>
      <c r="C535" s="7"/>
      <c r="D535" s="100"/>
      <c r="E535" s="24">
        <f>F529+14</f>
        <v>41105</v>
      </c>
      <c r="F535" s="9">
        <f>F529+15</f>
        <v>41106</v>
      </c>
      <c r="G535" s="9">
        <f>F529+16</f>
        <v>41107</v>
      </c>
      <c r="H535" s="9">
        <f>F529+17</f>
        <v>41108</v>
      </c>
      <c r="I535" s="9">
        <f>F529+18</f>
        <v>41109</v>
      </c>
      <c r="J535" s="9">
        <f>IF((F529+19)&gt;F542,"",(F529+19))</f>
        <v>41110</v>
      </c>
      <c r="K535" s="37">
        <f>IF((F529+20)&gt;F542,"",(F529+20))</f>
        <v>41111</v>
      </c>
      <c r="L535" s="100"/>
      <c r="M535" s="21"/>
      <c r="N535" s="21"/>
      <c r="O535" s="21"/>
      <c r="P535" s="21"/>
      <c r="Q535" s="21"/>
      <c r="R535" s="21"/>
      <c r="S535" s="21"/>
    </row>
    <row r="536" spans="1:12" s="15" customFormat="1" ht="99.75" customHeight="1" thickBot="1" thickTop="1">
      <c r="A536" s="7"/>
      <c r="B536" s="7"/>
      <c r="C536" s="7"/>
      <c r="D536" s="93">
        <f t="shared" si="60"/>
        <v>41061</v>
      </c>
      <c r="E536" s="48"/>
      <c r="F536" s="49"/>
      <c r="G536" s="49"/>
      <c r="H536" s="48"/>
      <c r="I536" s="49"/>
      <c r="J536" s="49"/>
      <c r="K536" s="48"/>
      <c r="L536" s="93">
        <f t="shared" si="61"/>
        <v>41061</v>
      </c>
    </row>
    <row r="537" spans="1:19" s="15" customFormat="1" ht="49.5" customHeight="1" thickBot="1" thickTop="1">
      <c r="A537" s="7"/>
      <c r="B537" s="7"/>
      <c r="C537" s="7"/>
      <c r="D537" s="100"/>
      <c r="E537" s="24">
        <f>IF((F529+21)&gt;F542,"",(F529+21))</f>
        <v>41112</v>
      </c>
      <c r="F537" s="9">
        <f>IF((F529+22)&gt;F542,"",(F529+22))</f>
        <v>41113</v>
      </c>
      <c r="G537" s="9">
        <f>IF((F529+23)&gt;F542,"",(F529+23))</f>
        <v>41114</v>
      </c>
      <c r="H537" s="9">
        <f>IF((F529+24)&gt;F542,"",(F529+24))</f>
        <v>41115</v>
      </c>
      <c r="I537" s="9">
        <f>IF((F529+25)&gt;F542,"",(F529+25))</f>
        <v>41116</v>
      </c>
      <c r="J537" s="9">
        <f>IF((F529+26)&gt;F542,"",(F529+26))</f>
        <v>41117</v>
      </c>
      <c r="K537" s="37">
        <f>IF((F529+27)&gt;F542,"",(F529+27))</f>
        <v>41118</v>
      </c>
      <c r="L537" s="100"/>
      <c r="M537" s="21"/>
      <c r="N537" s="21"/>
      <c r="O537" s="21"/>
      <c r="P537" s="21"/>
      <c r="Q537" s="21"/>
      <c r="R537" s="21"/>
      <c r="S537" s="21"/>
    </row>
    <row r="538" spans="1:12" s="15" customFormat="1" ht="99.75" customHeight="1" thickBot="1" thickTop="1">
      <c r="A538" s="7"/>
      <c r="B538" s="7"/>
      <c r="C538" s="7"/>
      <c r="D538" s="93">
        <f t="shared" si="60"/>
        <v>41061</v>
      </c>
      <c r="E538" s="48"/>
      <c r="F538" s="49"/>
      <c r="G538" s="49"/>
      <c r="H538" s="48"/>
      <c r="I538" s="49"/>
      <c r="J538" s="49"/>
      <c r="K538" s="48"/>
      <c r="L538" s="93">
        <f t="shared" si="61"/>
        <v>41061</v>
      </c>
    </row>
    <row r="539" spans="1:19" s="15" customFormat="1" ht="49.5" customHeight="1" thickBot="1" thickTop="1">
      <c r="A539" s="7"/>
      <c r="B539" s="7"/>
      <c r="C539" s="7"/>
      <c r="D539" s="100"/>
      <c r="E539" s="24">
        <f>IF((F529+28)&gt;F542,"",(F529+28))</f>
        <v>41119</v>
      </c>
      <c r="F539" s="9">
        <f>IF((F529+29)&gt;F542,"",(F529+29))</f>
        <v>41120</v>
      </c>
      <c r="G539" s="9">
        <f>IF((F529+30)&gt;F542,"",(F529+30))</f>
        <v>41121</v>
      </c>
      <c r="H539" s="9">
        <f>IF((F529+31)&gt;F542,"",(F529+31))</f>
      </c>
      <c r="I539" s="9">
        <f>IF((F529+32)&gt;F542,"",(F529+32))</f>
      </c>
      <c r="J539" s="9">
        <f>IF((F529+33)&gt;F542,"",(F529+33))</f>
      </c>
      <c r="K539" s="37">
        <f>IF((F529+34)&gt;F542,"",(F529+34))</f>
      </c>
      <c r="L539" s="100"/>
      <c r="M539" s="21"/>
      <c r="N539" s="21"/>
      <c r="O539" s="21"/>
      <c r="P539" s="21"/>
      <c r="Q539" s="21"/>
      <c r="R539" s="21"/>
      <c r="S539" s="21"/>
    </row>
    <row r="540" spans="1:12" s="15" customFormat="1" ht="99.75" customHeight="1" thickBot="1" thickTop="1">
      <c r="A540" s="7"/>
      <c r="B540" s="7"/>
      <c r="C540" s="7"/>
      <c r="D540" s="93">
        <f t="shared" si="60"/>
        <v>41061</v>
      </c>
      <c r="E540" s="48"/>
      <c r="F540" s="49"/>
      <c r="G540" s="49"/>
      <c r="H540" s="48"/>
      <c r="I540" s="49"/>
      <c r="J540" s="49"/>
      <c r="K540" s="48"/>
      <c r="L540" s="93">
        <f t="shared" si="61"/>
        <v>41061</v>
      </c>
    </row>
    <row r="541" spans="1:19" s="15" customFormat="1" ht="49.5" customHeight="1" thickBot="1" thickTop="1">
      <c r="A541" s="7"/>
      <c r="B541" s="7"/>
      <c r="C541" s="7"/>
      <c r="D541" s="100"/>
      <c r="E541" s="24">
        <f>IF((F529+35)&gt;F542,"",(F529+35))</f>
      </c>
      <c r="F541" s="9">
        <f>IF((F529+36)&gt;F542,"",(F529+36))</f>
      </c>
      <c r="G541" s="9">
        <f>IF((F529+37)&gt;F542,"",(F529+37))</f>
      </c>
      <c r="H541" s="9">
        <f>IF((F529+38)&gt;F542,"",(F529+38))</f>
      </c>
      <c r="I541" s="9">
        <f>IF((F529+39)&gt;F542,"",(F529+39))</f>
      </c>
      <c r="J541" s="9">
        <f>IF((F529+40)&gt;F542,"",(F529+40))</f>
      </c>
      <c r="K541" s="37">
        <f>IF((F529+41)&gt;F542,"",(F529+41))</f>
      </c>
      <c r="L541" s="100"/>
      <c r="M541" s="21"/>
      <c r="N541" s="21"/>
      <c r="O541" s="21"/>
      <c r="P541" s="21"/>
      <c r="Q541" s="21"/>
      <c r="R541" s="21"/>
      <c r="S541" s="21"/>
    </row>
    <row r="542" spans="1:19" s="15" customFormat="1" ht="49.5" customHeight="1" hidden="1" thickBot="1" thickTop="1">
      <c r="A542" s="7"/>
      <c r="B542" s="7"/>
      <c r="C542" s="7"/>
      <c r="D542" s="28"/>
      <c r="E542" s="55"/>
      <c r="F542" s="105">
        <f>DATE(YEAR(F528),MONTH(F528)+1,0)</f>
        <v>41121</v>
      </c>
      <c r="G542" s="106"/>
      <c r="H542" s="106"/>
      <c r="I542" s="106"/>
      <c r="J542" s="106"/>
      <c r="K542" s="56"/>
      <c r="L542" s="40"/>
      <c r="M542" s="17"/>
      <c r="N542" s="17"/>
      <c r="O542" s="17"/>
      <c r="P542" s="17"/>
      <c r="Q542" s="17"/>
      <c r="R542" s="17"/>
      <c r="S542" s="17"/>
    </row>
    <row r="543" spans="1:12" s="15" customFormat="1" ht="49.5" customHeight="1" hidden="1" thickBot="1" thickTop="1">
      <c r="A543" s="7"/>
      <c r="B543" s="7"/>
      <c r="C543" s="7"/>
      <c r="D543" s="28"/>
      <c r="E543" s="57"/>
      <c r="F543" s="58"/>
      <c r="G543" s="107">
        <f>F542+1</f>
        <v>41122</v>
      </c>
      <c r="H543" s="108"/>
      <c r="I543" s="108"/>
      <c r="J543" s="58"/>
      <c r="K543" s="58"/>
      <c r="L543" s="39"/>
    </row>
    <row r="544" spans="1:19" s="15" customFormat="1" ht="49.5" customHeight="1" hidden="1" thickBot="1" thickTop="1">
      <c r="A544" s="7"/>
      <c r="B544" s="7"/>
      <c r="C544" s="7"/>
      <c r="D544" s="28"/>
      <c r="E544" s="59"/>
      <c r="F544" s="103">
        <f>((ROUNDDOWN((F545/7),0)))*(7)+1</f>
        <v>41119</v>
      </c>
      <c r="G544" s="103"/>
      <c r="H544" s="103"/>
      <c r="I544" s="103"/>
      <c r="J544" s="103"/>
      <c r="K544" s="60"/>
      <c r="L544" s="40"/>
      <c r="M544" s="17"/>
      <c r="N544" s="17"/>
      <c r="O544" s="17"/>
      <c r="P544" s="17"/>
      <c r="Q544" s="17"/>
      <c r="R544" s="17"/>
      <c r="S544" s="17"/>
    </row>
    <row r="545" spans="1:19" s="15" customFormat="1" ht="33" customHeight="1" thickBot="1" thickTop="1">
      <c r="A545" s="7"/>
      <c r="B545" s="7"/>
      <c r="C545" s="7"/>
      <c r="D545" s="28"/>
      <c r="E545" s="61"/>
      <c r="F545" s="104">
        <f>DATE(YEAR(G543),MONTH(G543)+0,0)+1</f>
        <v>41122</v>
      </c>
      <c r="G545" s="104"/>
      <c r="H545" s="104"/>
      <c r="I545" s="104"/>
      <c r="J545" s="104"/>
      <c r="K545" s="51"/>
      <c r="L545" s="41"/>
      <c r="M545" s="8"/>
      <c r="N545" s="8"/>
      <c r="O545" s="8"/>
      <c r="P545" s="8"/>
      <c r="Q545" s="8"/>
      <c r="R545" s="8"/>
      <c r="S545" s="8"/>
    </row>
    <row r="546" spans="1:19" s="15" customFormat="1" ht="49.5" customHeight="1" hidden="1" thickBot="1" thickTop="1">
      <c r="A546" s="7"/>
      <c r="B546" s="7"/>
      <c r="C546" s="7"/>
      <c r="D546" s="28"/>
      <c r="E546" s="62"/>
      <c r="F546" s="85">
        <f>(ROUNDDOWN((F545/7),0))*7+1</f>
        <v>41119</v>
      </c>
      <c r="G546" s="85"/>
      <c r="H546" s="85"/>
      <c r="I546" s="85"/>
      <c r="J546" s="85"/>
      <c r="K546" s="62"/>
      <c r="L546" s="40"/>
      <c r="M546" s="17"/>
      <c r="N546" s="17"/>
      <c r="O546" s="17"/>
      <c r="P546" s="17"/>
      <c r="Q546" s="17"/>
      <c r="R546" s="17"/>
      <c r="S546" s="17"/>
    </row>
    <row r="547" spans="1:19" s="15" customFormat="1" ht="99.75" customHeight="1" thickBot="1" thickTop="1">
      <c r="A547" s="7"/>
      <c r="B547" s="7"/>
      <c r="C547" s="7"/>
      <c r="D547" s="93">
        <f aca="true" t="shared" si="62" ref="D547:D557">$F$545</f>
        <v>41122</v>
      </c>
      <c r="E547" s="48"/>
      <c r="F547" s="49"/>
      <c r="G547" s="49"/>
      <c r="H547" s="48"/>
      <c r="I547" s="49"/>
      <c r="J547" s="49"/>
      <c r="K547" s="48"/>
      <c r="L547" s="93">
        <f aca="true" t="shared" si="63" ref="L547:L557">$F$545</f>
        <v>41122</v>
      </c>
      <c r="M547" s="22"/>
      <c r="N547" s="22"/>
      <c r="O547" s="22"/>
      <c r="P547" s="22"/>
      <c r="Q547" s="22"/>
      <c r="R547" s="22"/>
      <c r="S547" s="22"/>
    </row>
    <row r="548" spans="1:19" s="15" customFormat="1" ht="49.5" customHeight="1" thickBot="1" thickTop="1">
      <c r="A548" s="7"/>
      <c r="B548" s="7"/>
      <c r="C548" s="7"/>
      <c r="D548" s="100"/>
      <c r="E548" s="63">
        <f>IF((F546)&lt;F545,"",(F546))</f>
      </c>
      <c r="F548" s="64">
        <f>IF((F546+1)&lt;F545,"",(F546+1))</f>
      </c>
      <c r="G548" s="64">
        <f>IF((F546+2)&lt;F545,"",(F546+2))</f>
      </c>
      <c r="H548" s="64">
        <f>IF((F546+3)&lt;F545,"",(F546+3))</f>
        <v>41122</v>
      </c>
      <c r="I548" s="64">
        <f>IF((F546+4)&lt;F545,"",(F546+4))</f>
        <v>41123</v>
      </c>
      <c r="J548" s="64">
        <f>IF((F546+5)&lt;F545,"",(F546+5))</f>
        <v>41124</v>
      </c>
      <c r="K548" s="65">
        <f>IF((F546+6)&lt;F545,"",(F546+6))</f>
        <v>41125</v>
      </c>
      <c r="L548" s="100"/>
      <c r="M548" s="21"/>
      <c r="N548" s="21"/>
      <c r="O548" s="21"/>
      <c r="P548" s="21"/>
      <c r="Q548" s="21"/>
      <c r="R548" s="21"/>
      <c r="S548" s="21"/>
    </row>
    <row r="549" spans="1:12" s="15" customFormat="1" ht="99.75" customHeight="1" thickBot="1" thickTop="1">
      <c r="A549" s="7"/>
      <c r="B549" s="7"/>
      <c r="C549" s="7"/>
      <c r="D549" s="93">
        <f t="shared" si="62"/>
        <v>41122</v>
      </c>
      <c r="E549" s="48"/>
      <c r="F549" s="49"/>
      <c r="G549" s="49"/>
      <c r="H549" s="48"/>
      <c r="I549" s="49"/>
      <c r="J549" s="49"/>
      <c r="K549" s="48"/>
      <c r="L549" s="93">
        <f t="shared" si="63"/>
        <v>41122</v>
      </c>
    </row>
    <row r="550" spans="1:19" s="15" customFormat="1" ht="49.5" customHeight="1" thickBot="1" thickTop="1">
      <c r="A550" s="7"/>
      <c r="B550" s="7"/>
      <c r="C550" s="7"/>
      <c r="D550" s="93"/>
      <c r="E550" s="24">
        <f>IF((F546+7)&lt;F545,"",(F546+7))</f>
        <v>41126</v>
      </c>
      <c r="F550" s="9">
        <f>IF((F546+8)&lt;F545,"",(F546+8))</f>
        <v>41127</v>
      </c>
      <c r="G550" s="9">
        <f>IF((F546+9)&lt;F545,"",(F546+9))</f>
        <v>41128</v>
      </c>
      <c r="H550" s="9">
        <f>IF((F546+10)&lt;F545,"",(F546+10))</f>
        <v>41129</v>
      </c>
      <c r="I550" s="9">
        <f>IF((F546+11)&lt;F545,"",(F546+11))</f>
        <v>41130</v>
      </c>
      <c r="J550" s="9">
        <f>IF((F546+12)&lt;F545,"",(F546+12))</f>
        <v>41131</v>
      </c>
      <c r="K550" s="37">
        <f>IF((F546+13)&lt;F545,"",(F546+13))</f>
        <v>41132</v>
      </c>
      <c r="L550" s="93"/>
      <c r="M550" s="21"/>
      <c r="N550" s="21"/>
      <c r="O550" s="21"/>
      <c r="P550" s="21"/>
      <c r="Q550" s="21"/>
      <c r="R550" s="21"/>
      <c r="S550" s="21"/>
    </row>
    <row r="551" spans="1:12" s="15" customFormat="1" ht="99.75" customHeight="1" thickBot="1" thickTop="1">
      <c r="A551" s="7"/>
      <c r="B551" s="7"/>
      <c r="C551" s="7"/>
      <c r="D551" s="93">
        <f t="shared" si="62"/>
        <v>41122</v>
      </c>
      <c r="E551" s="48"/>
      <c r="F551" s="49"/>
      <c r="G551" s="49"/>
      <c r="H551" s="48"/>
      <c r="I551" s="49"/>
      <c r="J551" s="49"/>
      <c r="K551" s="48"/>
      <c r="L551" s="93">
        <f t="shared" si="63"/>
        <v>41122</v>
      </c>
    </row>
    <row r="552" spans="1:19" s="15" customFormat="1" ht="49.5" customHeight="1" thickBot="1" thickTop="1">
      <c r="A552" s="7"/>
      <c r="B552" s="7"/>
      <c r="C552" s="7"/>
      <c r="D552" s="100"/>
      <c r="E552" s="24">
        <f>F546+14</f>
        <v>41133</v>
      </c>
      <c r="F552" s="9">
        <f>F546+15</f>
        <v>41134</v>
      </c>
      <c r="G552" s="9">
        <f>F546+16</f>
        <v>41135</v>
      </c>
      <c r="H552" s="9">
        <f>F546+17</f>
        <v>41136</v>
      </c>
      <c r="I552" s="9">
        <f>F546+18</f>
        <v>41137</v>
      </c>
      <c r="J552" s="9">
        <f>IF((F546+19)&gt;F559,"",(F546+19))</f>
        <v>41138</v>
      </c>
      <c r="K552" s="37">
        <f>IF((F546+20)&gt;F559,"",(F546+20))</f>
        <v>41139</v>
      </c>
      <c r="L552" s="100"/>
      <c r="M552" s="21"/>
      <c r="N552" s="21"/>
      <c r="O552" s="21"/>
      <c r="P552" s="21"/>
      <c r="Q552" s="21"/>
      <c r="R552" s="21"/>
      <c r="S552" s="21"/>
    </row>
    <row r="553" spans="1:12" s="15" customFormat="1" ht="99.75" customHeight="1" thickBot="1" thickTop="1">
      <c r="A553" s="7"/>
      <c r="B553" s="7"/>
      <c r="C553" s="7"/>
      <c r="D553" s="93">
        <f t="shared" si="62"/>
        <v>41122</v>
      </c>
      <c r="E553" s="48"/>
      <c r="F553" s="49"/>
      <c r="G553" s="49"/>
      <c r="H553" s="48"/>
      <c r="I553" s="49"/>
      <c r="J553" s="49"/>
      <c r="K553" s="48"/>
      <c r="L553" s="93">
        <f t="shared" si="63"/>
        <v>41122</v>
      </c>
    </row>
    <row r="554" spans="1:19" s="15" customFormat="1" ht="49.5" customHeight="1" thickBot="1" thickTop="1">
      <c r="A554" s="7"/>
      <c r="B554" s="7"/>
      <c r="C554" s="7"/>
      <c r="D554" s="100"/>
      <c r="E554" s="24">
        <f>IF((F546+21)&gt;F559,"",(F546+21))</f>
        <v>41140</v>
      </c>
      <c r="F554" s="9">
        <f>IF((F546+22)&gt;F559,"",(F546+22))</f>
        <v>41141</v>
      </c>
      <c r="G554" s="9">
        <f>IF((F546+23)&gt;F559,"",(F546+23))</f>
        <v>41142</v>
      </c>
      <c r="H554" s="9">
        <f>IF((F546+24)&gt;F559,"",(F546+24))</f>
        <v>41143</v>
      </c>
      <c r="I554" s="9">
        <f>IF((F546+25)&gt;F559,"",(F546+25))</f>
        <v>41144</v>
      </c>
      <c r="J554" s="9">
        <f>IF((F546+26)&gt;F559,"",(F546+26))</f>
        <v>41145</v>
      </c>
      <c r="K554" s="37">
        <f>IF((F546+27)&gt;F559,"",(F546+27))</f>
        <v>41146</v>
      </c>
      <c r="L554" s="100"/>
      <c r="M554" s="21"/>
      <c r="N554" s="21"/>
      <c r="O554" s="21"/>
      <c r="P554" s="21"/>
      <c r="Q554" s="21"/>
      <c r="R554" s="21"/>
      <c r="S554" s="21"/>
    </row>
    <row r="555" spans="1:12" s="15" customFormat="1" ht="99.75" customHeight="1" thickBot="1" thickTop="1">
      <c r="A555" s="7"/>
      <c r="B555" s="7"/>
      <c r="C555" s="7"/>
      <c r="D555" s="93">
        <f t="shared" si="62"/>
        <v>41122</v>
      </c>
      <c r="E555" s="48"/>
      <c r="F555" s="49"/>
      <c r="G555" s="49"/>
      <c r="H555" s="48"/>
      <c r="I555" s="49"/>
      <c r="J555" s="49"/>
      <c r="K555" s="48"/>
      <c r="L555" s="93">
        <f t="shared" si="63"/>
        <v>41122</v>
      </c>
    </row>
    <row r="556" spans="1:19" s="15" customFormat="1" ht="49.5" customHeight="1" thickBot="1" thickTop="1">
      <c r="A556" s="7"/>
      <c r="B556" s="7"/>
      <c r="C556" s="7"/>
      <c r="D556" s="100"/>
      <c r="E556" s="24">
        <f>IF((F546+28)&gt;F559,"",(F546+28))</f>
        <v>41147</v>
      </c>
      <c r="F556" s="9">
        <f>IF((F546+29)&gt;F559,"",(F546+29))</f>
        <v>41148</v>
      </c>
      <c r="G556" s="9">
        <f>IF((F546+30)&gt;F559,"",(F546+30))</f>
        <v>41149</v>
      </c>
      <c r="H556" s="9">
        <f>IF((F546+31)&gt;F559,"",(F546+31))</f>
        <v>41150</v>
      </c>
      <c r="I556" s="9">
        <f>IF((F546+32)&gt;F559,"",(F546+32))</f>
        <v>41151</v>
      </c>
      <c r="J556" s="9">
        <f>IF((F546+33)&gt;F559,"",(F546+33))</f>
        <v>41152</v>
      </c>
      <c r="K556" s="37">
        <f>IF((F546+34)&gt;F559,"",(F546+34))</f>
      </c>
      <c r="L556" s="100"/>
      <c r="M556" s="21"/>
      <c r="N556" s="21"/>
      <c r="O556" s="21"/>
      <c r="P556" s="21"/>
      <c r="Q556" s="21"/>
      <c r="R556" s="21"/>
      <c r="S556" s="21"/>
    </row>
    <row r="557" spans="1:12" s="15" customFormat="1" ht="99.75" customHeight="1" thickBot="1" thickTop="1">
      <c r="A557" s="7"/>
      <c r="B557" s="7"/>
      <c r="C557" s="7"/>
      <c r="D557" s="93">
        <f t="shared" si="62"/>
        <v>41122</v>
      </c>
      <c r="E557" s="48"/>
      <c r="F557" s="49"/>
      <c r="G557" s="49"/>
      <c r="H557" s="48"/>
      <c r="I557" s="49"/>
      <c r="J557" s="49"/>
      <c r="K557" s="48"/>
      <c r="L557" s="93">
        <f t="shared" si="63"/>
        <v>41122</v>
      </c>
    </row>
    <row r="558" spans="1:19" s="15" customFormat="1" ht="49.5" customHeight="1" thickBot="1" thickTop="1">
      <c r="A558" s="7"/>
      <c r="B558" s="7"/>
      <c r="C558" s="7"/>
      <c r="D558" s="100"/>
      <c r="E558" s="24">
        <f>IF((F546+35)&gt;F559,"",(F546+35))</f>
      </c>
      <c r="F558" s="9">
        <f>IF((F546+36)&gt;F559,"",(F546+36))</f>
      </c>
      <c r="G558" s="9">
        <f>IF((F546+37)&gt;F559,"",(F546+37))</f>
      </c>
      <c r="H558" s="9">
        <f>IF((F546+38)&gt;F559,"",(F546+38))</f>
      </c>
      <c r="I558" s="9">
        <f>IF((F546+39)&gt;F559,"",(F546+39))</f>
      </c>
      <c r="J558" s="9">
        <f>IF((F546+40)&gt;F559,"",(F546+40))</f>
      </c>
      <c r="K558" s="37">
        <f>IF((F546+41)&gt;F559,"",(F546+41))</f>
      </c>
      <c r="L558" s="100"/>
      <c r="M558" s="21"/>
      <c r="N558" s="21"/>
      <c r="O558" s="21"/>
      <c r="P558" s="21"/>
      <c r="Q558" s="21"/>
      <c r="R558" s="21"/>
      <c r="S558" s="21"/>
    </row>
    <row r="559" spans="1:19" s="15" customFormat="1" ht="49.5" customHeight="1" hidden="1" thickBot="1" thickTop="1">
      <c r="A559" s="7"/>
      <c r="B559" s="7"/>
      <c r="C559" s="7"/>
      <c r="D559" s="28"/>
      <c r="E559" s="55"/>
      <c r="F559" s="105">
        <f>DATE(YEAR(F545),MONTH(F545)+1,0)</f>
        <v>41152</v>
      </c>
      <c r="G559" s="106"/>
      <c r="H559" s="106"/>
      <c r="I559" s="106"/>
      <c r="J559" s="106"/>
      <c r="K559" s="56"/>
      <c r="L559" s="40"/>
      <c r="M559" s="17"/>
      <c r="N559" s="17"/>
      <c r="O559" s="17"/>
      <c r="P559" s="17"/>
      <c r="Q559" s="17"/>
      <c r="R559" s="17"/>
      <c r="S559" s="17"/>
    </row>
    <row r="560" spans="1:12" s="15" customFormat="1" ht="49.5" customHeight="1" hidden="1" thickBot="1" thickTop="1">
      <c r="A560" s="7"/>
      <c r="B560" s="7"/>
      <c r="C560" s="7"/>
      <c r="D560" s="28"/>
      <c r="E560" s="57"/>
      <c r="F560" s="58"/>
      <c r="G560" s="107">
        <f>F559+1</f>
        <v>41153</v>
      </c>
      <c r="H560" s="108"/>
      <c r="I560" s="108"/>
      <c r="J560" s="58"/>
      <c r="K560" s="58"/>
      <c r="L560" s="39"/>
    </row>
    <row r="561" spans="1:19" s="15" customFormat="1" ht="49.5" customHeight="1" hidden="1" thickBot="1" thickTop="1">
      <c r="A561" s="7"/>
      <c r="B561" s="7"/>
      <c r="C561" s="7"/>
      <c r="D561" s="28"/>
      <c r="E561" s="59"/>
      <c r="F561" s="103">
        <f>((ROUNDDOWN((F562/7),0)))*(7)+1</f>
        <v>41154</v>
      </c>
      <c r="G561" s="103"/>
      <c r="H561" s="103"/>
      <c r="I561" s="103"/>
      <c r="J561" s="103"/>
      <c r="K561" s="60"/>
      <c r="L561" s="40"/>
      <c r="M561" s="17"/>
      <c r="N561" s="17"/>
      <c r="O561" s="17"/>
      <c r="P561" s="17"/>
      <c r="Q561" s="17"/>
      <c r="R561" s="17"/>
      <c r="S561" s="17"/>
    </row>
    <row r="562" spans="1:19" s="15" customFormat="1" ht="33" customHeight="1" thickBot="1" thickTop="1">
      <c r="A562" s="7"/>
      <c r="B562" s="7"/>
      <c r="C562" s="7"/>
      <c r="D562" s="28"/>
      <c r="E562" s="61"/>
      <c r="F562" s="104">
        <f>DATE(YEAR(G560),MONTH(G560)+0,0)+1</f>
        <v>41153</v>
      </c>
      <c r="G562" s="104"/>
      <c r="H562" s="104"/>
      <c r="I562" s="104"/>
      <c r="J562" s="104"/>
      <c r="K562" s="51"/>
      <c r="L562" s="41"/>
      <c r="M562" s="8"/>
      <c r="N562" s="8"/>
      <c r="O562" s="8"/>
      <c r="P562" s="8"/>
      <c r="Q562" s="8"/>
      <c r="R562" s="8"/>
      <c r="S562" s="8"/>
    </row>
    <row r="563" spans="1:19" s="15" customFormat="1" ht="49.5" customHeight="1" hidden="1" thickBot="1" thickTop="1">
      <c r="A563" s="7"/>
      <c r="B563" s="7"/>
      <c r="C563" s="7"/>
      <c r="D563" s="28"/>
      <c r="E563" s="62"/>
      <c r="F563" s="85">
        <f>(ROUNDDOWN((F562/7),0))*7+1</f>
        <v>41154</v>
      </c>
      <c r="G563" s="85"/>
      <c r="H563" s="85"/>
      <c r="I563" s="85"/>
      <c r="J563" s="85"/>
      <c r="K563" s="62"/>
      <c r="L563" s="40"/>
      <c r="M563" s="17"/>
      <c r="N563" s="17"/>
      <c r="O563" s="17"/>
      <c r="P563" s="17"/>
      <c r="Q563" s="17"/>
      <c r="R563" s="17"/>
      <c r="S563" s="17"/>
    </row>
    <row r="564" spans="1:19" s="15" customFormat="1" ht="99.75" customHeight="1" thickBot="1" thickTop="1">
      <c r="A564" s="7"/>
      <c r="B564" s="7"/>
      <c r="C564" s="7"/>
      <c r="D564" s="93">
        <f aca="true" t="shared" si="64" ref="D564:D574">$F$562</f>
        <v>41153</v>
      </c>
      <c r="E564" s="48"/>
      <c r="F564" s="49"/>
      <c r="G564" s="49"/>
      <c r="H564" s="48"/>
      <c r="I564" s="49"/>
      <c r="J564" s="49"/>
      <c r="K564" s="48"/>
      <c r="L564" s="93">
        <f aca="true" t="shared" si="65" ref="L564:L574">$F$562</f>
        <v>41153</v>
      </c>
      <c r="M564" s="22"/>
      <c r="N564" s="22"/>
      <c r="O564" s="22"/>
      <c r="P564" s="22"/>
      <c r="Q564" s="22"/>
      <c r="R564" s="22"/>
      <c r="S564" s="22"/>
    </row>
    <row r="565" spans="1:19" s="15" customFormat="1" ht="49.5" customHeight="1" thickBot="1" thickTop="1">
      <c r="A565" s="7"/>
      <c r="B565" s="7"/>
      <c r="C565" s="7"/>
      <c r="D565" s="100"/>
      <c r="E565" s="63">
        <f>IF((F563)&lt;F562,"",(F563))</f>
        <v>41154</v>
      </c>
      <c r="F565" s="64">
        <f>IF((F563+1)&lt;F562,"",(F563+1))</f>
        <v>41155</v>
      </c>
      <c r="G565" s="64">
        <f>IF((F563+2)&lt;F562,"",(F563+2))</f>
        <v>41156</v>
      </c>
      <c r="H565" s="64">
        <f>IF((F563+3)&lt;F562,"",(F563+3))</f>
        <v>41157</v>
      </c>
      <c r="I565" s="64">
        <f>IF((F563+4)&lt;F562,"",(F563+4))</f>
        <v>41158</v>
      </c>
      <c r="J565" s="64">
        <f>IF((F563+5)&lt;F562,"",(F563+5))</f>
        <v>41159</v>
      </c>
      <c r="K565" s="65">
        <f>IF((F563+6)&lt;F562,"",(F563+6))</f>
        <v>41160</v>
      </c>
      <c r="L565" s="100"/>
      <c r="M565" s="21"/>
      <c r="N565" s="21"/>
      <c r="O565" s="21"/>
      <c r="P565" s="21"/>
      <c r="Q565" s="21"/>
      <c r="R565" s="21"/>
      <c r="S565" s="21"/>
    </row>
    <row r="566" spans="1:12" s="15" customFormat="1" ht="99.75" customHeight="1" thickBot="1" thickTop="1">
      <c r="A566" s="7"/>
      <c r="B566" s="7"/>
      <c r="C566" s="7"/>
      <c r="D566" s="93">
        <f t="shared" si="64"/>
        <v>41153</v>
      </c>
      <c r="E566" s="48"/>
      <c r="F566" s="49"/>
      <c r="G566" s="49"/>
      <c r="H566" s="48"/>
      <c r="I566" s="49"/>
      <c r="J566" s="49"/>
      <c r="K566" s="48"/>
      <c r="L566" s="93">
        <f t="shared" si="65"/>
        <v>41153</v>
      </c>
    </row>
    <row r="567" spans="1:19" s="15" customFormat="1" ht="49.5" customHeight="1" thickBot="1" thickTop="1">
      <c r="A567" s="7"/>
      <c r="B567" s="7"/>
      <c r="C567" s="7"/>
      <c r="D567" s="93"/>
      <c r="E567" s="24">
        <f>IF((F563+7)&lt;F562,"",(F563+7))</f>
        <v>41161</v>
      </c>
      <c r="F567" s="9">
        <f>IF((F563+8)&lt;F562,"",(F563+8))</f>
        <v>41162</v>
      </c>
      <c r="G567" s="9">
        <f>IF((F563+9)&lt;F562,"",(F563+9))</f>
        <v>41163</v>
      </c>
      <c r="H567" s="9">
        <f>IF((F563+10)&lt;F562,"",(F563+10))</f>
        <v>41164</v>
      </c>
      <c r="I567" s="9">
        <f>IF((F563+11)&lt;F562,"",(F563+11))</f>
        <v>41165</v>
      </c>
      <c r="J567" s="9">
        <f>IF((F563+12)&lt;F562,"",(F563+12))</f>
        <v>41166</v>
      </c>
      <c r="K567" s="37">
        <f>IF((F563+13)&lt;F562,"",(F563+13))</f>
        <v>41167</v>
      </c>
      <c r="L567" s="93"/>
      <c r="M567" s="21"/>
      <c r="N567" s="21"/>
      <c r="O567" s="21"/>
      <c r="P567" s="21"/>
      <c r="Q567" s="21"/>
      <c r="R567" s="21"/>
      <c r="S567" s="21"/>
    </row>
    <row r="568" spans="1:12" s="15" customFormat="1" ht="99.75" customHeight="1" thickBot="1" thickTop="1">
      <c r="A568" s="7"/>
      <c r="B568" s="7"/>
      <c r="C568" s="7"/>
      <c r="D568" s="93">
        <f t="shared" si="64"/>
        <v>41153</v>
      </c>
      <c r="E568" s="48"/>
      <c r="F568" s="49"/>
      <c r="G568" s="49"/>
      <c r="H568" s="48"/>
      <c r="I568" s="49"/>
      <c r="J568" s="49"/>
      <c r="K568" s="48"/>
      <c r="L568" s="93">
        <f t="shared" si="65"/>
        <v>41153</v>
      </c>
    </row>
    <row r="569" spans="1:19" s="15" customFormat="1" ht="49.5" customHeight="1" thickBot="1" thickTop="1">
      <c r="A569" s="7"/>
      <c r="B569" s="7"/>
      <c r="C569" s="7"/>
      <c r="D569" s="100"/>
      <c r="E569" s="24">
        <f>F563+14</f>
        <v>41168</v>
      </c>
      <c r="F569" s="9">
        <f>F563+15</f>
        <v>41169</v>
      </c>
      <c r="G569" s="9">
        <f>F563+16</f>
        <v>41170</v>
      </c>
      <c r="H569" s="9">
        <f>F563+17</f>
        <v>41171</v>
      </c>
      <c r="I569" s="9">
        <f>F563+18</f>
        <v>41172</v>
      </c>
      <c r="J569" s="9">
        <f>IF((F563+19)&gt;F576,"",(F563+19))</f>
        <v>41173</v>
      </c>
      <c r="K569" s="37">
        <f>IF((F563+20)&gt;F576,"",(F563+20))</f>
        <v>41174</v>
      </c>
      <c r="L569" s="100"/>
      <c r="M569" s="21"/>
      <c r="N569" s="21"/>
      <c r="O569" s="21"/>
      <c r="P569" s="21"/>
      <c r="Q569" s="21"/>
      <c r="R569" s="21"/>
      <c r="S569" s="21"/>
    </row>
    <row r="570" spans="1:12" s="15" customFormat="1" ht="99.75" customHeight="1" thickBot="1" thickTop="1">
      <c r="A570" s="7"/>
      <c r="B570" s="7"/>
      <c r="C570" s="7"/>
      <c r="D570" s="93">
        <f t="shared" si="64"/>
        <v>41153</v>
      </c>
      <c r="E570" s="48"/>
      <c r="F570" s="49"/>
      <c r="G570" s="49"/>
      <c r="H570" s="48"/>
      <c r="I570" s="49"/>
      <c r="J570" s="49"/>
      <c r="K570" s="48"/>
      <c r="L570" s="93">
        <f t="shared" si="65"/>
        <v>41153</v>
      </c>
    </row>
    <row r="571" spans="1:19" s="15" customFormat="1" ht="49.5" customHeight="1" thickBot="1" thickTop="1">
      <c r="A571" s="7"/>
      <c r="B571" s="7"/>
      <c r="C571" s="7"/>
      <c r="D571" s="100"/>
      <c r="E571" s="24">
        <f>IF((F563+21)&gt;F576,"",(F563+21))</f>
        <v>41175</v>
      </c>
      <c r="F571" s="9">
        <f>IF((F563+22)&gt;F576,"",(F563+22))</f>
        <v>41176</v>
      </c>
      <c r="G571" s="9">
        <f>IF((F563+23)&gt;F576,"",(F563+23))</f>
        <v>41177</v>
      </c>
      <c r="H571" s="9">
        <f>IF((F563+24)&gt;F576,"",(F563+24))</f>
        <v>41178</v>
      </c>
      <c r="I571" s="9">
        <f>IF((F563+25)&gt;F576,"",(F563+25))</f>
        <v>41179</v>
      </c>
      <c r="J571" s="9">
        <f>IF((F563+26)&gt;F576,"",(F563+26))</f>
        <v>41180</v>
      </c>
      <c r="K571" s="37">
        <f>IF((F563+27)&gt;F576,"",(F563+27))</f>
        <v>41181</v>
      </c>
      <c r="L571" s="100"/>
      <c r="M571" s="21"/>
      <c r="N571" s="21"/>
      <c r="O571" s="21"/>
      <c r="P571" s="21"/>
      <c r="Q571" s="21"/>
      <c r="R571" s="21"/>
      <c r="S571" s="21"/>
    </row>
    <row r="572" spans="1:12" s="15" customFormat="1" ht="99.75" customHeight="1" thickBot="1" thickTop="1">
      <c r="A572" s="7"/>
      <c r="B572" s="7"/>
      <c r="C572" s="7"/>
      <c r="D572" s="93">
        <f t="shared" si="64"/>
        <v>41153</v>
      </c>
      <c r="E572" s="48"/>
      <c r="F572" s="49"/>
      <c r="G572" s="49"/>
      <c r="H572" s="48"/>
      <c r="I572" s="49"/>
      <c r="J572" s="49"/>
      <c r="K572" s="48"/>
      <c r="L572" s="93">
        <f t="shared" si="65"/>
        <v>41153</v>
      </c>
    </row>
    <row r="573" spans="1:19" s="15" customFormat="1" ht="49.5" customHeight="1" thickBot="1" thickTop="1">
      <c r="A573" s="7"/>
      <c r="B573" s="7"/>
      <c r="C573" s="7"/>
      <c r="D573" s="100"/>
      <c r="E573" s="24">
        <f>IF((F563+28)&gt;F576,"",(F563+28))</f>
        <v>41182</v>
      </c>
      <c r="F573" s="9">
        <f>IF((F563+29)&gt;F576,"",(F563+29))</f>
      </c>
      <c r="G573" s="9">
        <f>IF((F563+30)&gt;F576,"",(F563+30))</f>
      </c>
      <c r="H573" s="9">
        <f>IF((F563+31)&gt;F576,"",(F563+31))</f>
      </c>
      <c r="I573" s="9">
        <f>IF((F563+32)&gt;F576,"",(F563+32))</f>
      </c>
      <c r="J573" s="9">
        <f>IF((F563+33)&gt;F576,"",(F563+33))</f>
      </c>
      <c r="K573" s="37">
        <f>IF((F563+34)&gt;F576,"",(F563+34))</f>
      </c>
      <c r="L573" s="100"/>
      <c r="M573" s="21"/>
      <c r="N573" s="21"/>
      <c r="O573" s="21"/>
      <c r="P573" s="21"/>
      <c r="Q573" s="21"/>
      <c r="R573" s="21"/>
      <c r="S573" s="21"/>
    </row>
    <row r="574" spans="1:12" s="15" customFormat="1" ht="99.75" customHeight="1" thickBot="1" thickTop="1">
      <c r="A574" s="7"/>
      <c r="B574" s="7"/>
      <c r="C574" s="7"/>
      <c r="D574" s="93">
        <f t="shared" si="64"/>
        <v>41153</v>
      </c>
      <c r="E574" s="48"/>
      <c r="F574" s="49"/>
      <c r="G574" s="49"/>
      <c r="H574" s="48"/>
      <c r="I574" s="49"/>
      <c r="J574" s="49"/>
      <c r="K574" s="48"/>
      <c r="L574" s="93">
        <f t="shared" si="65"/>
        <v>41153</v>
      </c>
    </row>
    <row r="575" spans="1:19" s="15" customFormat="1" ht="49.5" customHeight="1" thickBot="1" thickTop="1">
      <c r="A575" s="7"/>
      <c r="B575" s="7"/>
      <c r="C575" s="7"/>
      <c r="D575" s="100"/>
      <c r="E575" s="24">
        <f>IF((F563+35)&gt;F576,"",(F563+35))</f>
      </c>
      <c r="F575" s="9">
        <f>IF((F563+36)&gt;F576,"",(F563+36))</f>
      </c>
      <c r="G575" s="9">
        <f>IF((F563+37)&gt;F576,"",(F563+37))</f>
      </c>
      <c r="H575" s="9">
        <f>IF((F563+38)&gt;F576,"",(F563+38))</f>
      </c>
      <c r="I575" s="9">
        <f>IF((F563+39)&gt;F576,"",(F563+39))</f>
      </c>
      <c r="J575" s="9">
        <f>IF((F563+40)&gt;F576,"",(F563+40))</f>
      </c>
      <c r="K575" s="37">
        <f>IF((F563+41)&gt;F576,"",(F563+41))</f>
      </c>
      <c r="L575" s="100"/>
      <c r="M575" s="21"/>
      <c r="N575" s="21"/>
      <c r="O575" s="21"/>
      <c r="P575" s="21"/>
      <c r="Q575" s="21"/>
      <c r="R575" s="21"/>
      <c r="S575" s="21"/>
    </row>
    <row r="576" spans="1:19" s="15" customFormat="1" ht="49.5" customHeight="1" hidden="1" thickBot="1" thickTop="1">
      <c r="A576" s="7"/>
      <c r="B576" s="7"/>
      <c r="C576" s="7"/>
      <c r="D576" s="28"/>
      <c r="E576" s="55"/>
      <c r="F576" s="105">
        <f>DATE(YEAR(F562),MONTH(F562)+1,0)</f>
        <v>41182</v>
      </c>
      <c r="G576" s="106"/>
      <c r="H576" s="106"/>
      <c r="I576" s="106"/>
      <c r="J576" s="106"/>
      <c r="K576" s="56"/>
      <c r="L576" s="40"/>
      <c r="M576" s="17"/>
      <c r="N576" s="17"/>
      <c r="O576" s="17"/>
      <c r="P576" s="17"/>
      <c r="Q576" s="17"/>
      <c r="R576" s="17"/>
      <c r="S576" s="17"/>
    </row>
    <row r="577" spans="1:12" s="15" customFormat="1" ht="49.5" customHeight="1" hidden="1" thickBot="1" thickTop="1">
      <c r="A577" s="7"/>
      <c r="B577" s="7"/>
      <c r="C577" s="7"/>
      <c r="D577" s="28"/>
      <c r="E577" s="57"/>
      <c r="F577" s="58"/>
      <c r="G577" s="107">
        <f>F576+1</f>
        <v>41183</v>
      </c>
      <c r="H577" s="108"/>
      <c r="I577" s="108"/>
      <c r="J577" s="58"/>
      <c r="K577" s="58"/>
      <c r="L577" s="39"/>
    </row>
    <row r="578" spans="1:19" s="15" customFormat="1" ht="49.5" customHeight="1" hidden="1" thickBot="1" thickTop="1">
      <c r="A578" s="7"/>
      <c r="B578" s="7"/>
      <c r="C578" s="7"/>
      <c r="D578" s="28"/>
      <c r="E578" s="59"/>
      <c r="F578" s="103">
        <f>((ROUNDDOWN((F579/7),0)))*(7)+1</f>
        <v>41182</v>
      </c>
      <c r="G578" s="103"/>
      <c r="H578" s="103"/>
      <c r="I578" s="103"/>
      <c r="J578" s="103"/>
      <c r="K578" s="60"/>
      <c r="L578" s="40"/>
      <c r="M578" s="17"/>
      <c r="N578" s="17"/>
      <c r="O578" s="17"/>
      <c r="P578" s="17"/>
      <c r="Q578" s="17"/>
      <c r="R578" s="17"/>
      <c r="S578" s="17"/>
    </row>
    <row r="579" spans="1:19" s="15" customFormat="1" ht="33" customHeight="1" thickBot="1" thickTop="1">
      <c r="A579" s="7"/>
      <c r="B579" s="7"/>
      <c r="C579" s="7"/>
      <c r="D579" s="28"/>
      <c r="E579" s="61"/>
      <c r="F579" s="104">
        <f>DATE(YEAR(G577),MONTH(G577)+0,0)+1</f>
        <v>41183</v>
      </c>
      <c r="G579" s="104"/>
      <c r="H579" s="104"/>
      <c r="I579" s="104"/>
      <c r="J579" s="104"/>
      <c r="K579" s="51"/>
      <c r="L579" s="41"/>
      <c r="M579" s="8"/>
      <c r="N579" s="8"/>
      <c r="O579" s="8"/>
      <c r="P579" s="8"/>
      <c r="Q579" s="8"/>
      <c r="R579" s="8"/>
      <c r="S579" s="8"/>
    </row>
    <row r="580" spans="1:19" s="15" customFormat="1" ht="49.5" customHeight="1" hidden="1" thickBot="1" thickTop="1">
      <c r="A580" s="7"/>
      <c r="B580" s="7"/>
      <c r="C580" s="7"/>
      <c r="D580" s="28"/>
      <c r="E580" s="62"/>
      <c r="F580" s="85">
        <f>(ROUNDDOWN((F579/7),0))*7+1</f>
        <v>41182</v>
      </c>
      <c r="G580" s="85"/>
      <c r="H580" s="85"/>
      <c r="I580" s="85"/>
      <c r="J580" s="85"/>
      <c r="K580" s="62"/>
      <c r="L580" s="40"/>
      <c r="M580" s="17"/>
      <c r="N580" s="17"/>
      <c r="O580" s="17"/>
      <c r="P580" s="17"/>
      <c r="Q580" s="17"/>
      <c r="R580" s="17"/>
      <c r="S580" s="17"/>
    </row>
    <row r="581" spans="1:19" s="15" customFormat="1" ht="99.75" customHeight="1" thickBot="1" thickTop="1">
      <c r="A581" s="7"/>
      <c r="B581" s="7"/>
      <c r="C581" s="7"/>
      <c r="D581" s="93">
        <f aca="true" t="shared" si="66" ref="D581:D591">$F$579</f>
        <v>41183</v>
      </c>
      <c r="E581" s="48"/>
      <c r="F581" s="49"/>
      <c r="G581" s="49"/>
      <c r="H581" s="48"/>
      <c r="I581" s="49"/>
      <c r="J581" s="49"/>
      <c r="K581" s="48"/>
      <c r="L581" s="93">
        <f aca="true" t="shared" si="67" ref="L581:L591">$F$579</f>
        <v>41183</v>
      </c>
      <c r="M581" s="22"/>
      <c r="N581" s="22"/>
      <c r="O581" s="22"/>
      <c r="P581" s="22"/>
      <c r="Q581" s="22"/>
      <c r="R581" s="22"/>
      <c r="S581" s="22"/>
    </row>
    <row r="582" spans="1:19" s="15" customFormat="1" ht="49.5" customHeight="1" thickBot="1" thickTop="1">
      <c r="A582" s="7"/>
      <c r="B582" s="7"/>
      <c r="C582" s="7"/>
      <c r="D582" s="100"/>
      <c r="E582" s="63">
        <f>IF((F580)&lt;F579,"",(F580))</f>
      </c>
      <c r="F582" s="64">
        <f>IF((F580+1)&lt;F579,"",(F580+1))</f>
        <v>41183</v>
      </c>
      <c r="G582" s="64">
        <f>IF((F580+2)&lt;F579,"",(F580+2))</f>
        <v>41184</v>
      </c>
      <c r="H582" s="64">
        <f>IF((F580+3)&lt;F579,"",(F580+3))</f>
        <v>41185</v>
      </c>
      <c r="I582" s="64">
        <f>IF((F580+4)&lt;F579,"",(F580+4))</f>
        <v>41186</v>
      </c>
      <c r="J582" s="64">
        <f>IF((F580+5)&lt;F579,"",(F580+5))</f>
        <v>41187</v>
      </c>
      <c r="K582" s="65">
        <f>IF((F580+6)&lt;F579,"",(F580+6))</f>
        <v>41188</v>
      </c>
      <c r="L582" s="100"/>
      <c r="M582" s="21"/>
      <c r="N582" s="21"/>
      <c r="O582" s="21"/>
      <c r="P582" s="21"/>
      <c r="Q582" s="21"/>
      <c r="R582" s="21"/>
      <c r="S582" s="21"/>
    </row>
    <row r="583" spans="1:12" s="15" customFormat="1" ht="99.75" customHeight="1" thickBot="1" thickTop="1">
      <c r="A583" s="7"/>
      <c r="B583" s="7"/>
      <c r="C583" s="7"/>
      <c r="D583" s="93">
        <f t="shared" si="66"/>
        <v>41183</v>
      </c>
      <c r="E583" s="48"/>
      <c r="F583" s="49"/>
      <c r="G583" s="49"/>
      <c r="H583" s="48"/>
      <c r="I583" s="49"/>
      <c r="J583" s="49"/>
      <c r="K583" s="48"/>
      <c r="L583" s="93">
        <f t="shared" si="67"/>
        <v>41183</v>
      </c>
    </row>
    <row r="584" spans="1:19" s="15" customFormat="1" ht="49.5" customHeight="1" thickBot="1" thickTop="1">
      <c r="A584" s="7"/>
      <c r="B584" s="7"/>
      <c r="C584" s="7"/>
      <c r="D584" s="93"/>
      <c r="E584" s="24">
        <f>IF((F580+7)&lt;F579,"",(F580+7))</f>
        <v>41189</v>
      </c>
      <c r="F584" s="9">
        <f>IF((F580+8)&lt;F579,"",(F580+8))</f>
        <v>41190</v>
      </c>
      <c r="G584" s="9">
        <f>IF((F580+9)&lt;F579,"",(F580+9))</f>
        <v>41191</v>
      </c>
      <c r="H584" s="9">
        <f>IF((F580+10)&lt;F579,"",(F580+10))</f>
        <v>41192</v>
      </c>
      <c r="I584" s="9">
        <f>IF((F580+11)&lt;F579,"",(F580+11))</f>
        <v>41193</v>
      </c>
      <c r="J584" s="9">
        <f>IF((F580+12)&lt;F579,"",(F580+12))</f>
        <v>41194</v>
      </c>
      <c r="K584" s="37">
        <f>IF((F580+13)&lt;F579,"",(F580+13))</f>
        <v>41195</v>
      </c>
      <c r="L584" s="93"/>
      <c r="M584" s="21"/>
      <c r="N584" s="21"/>
      <c r="O584" s="21"/>
      <c r="P584" s="21"/>
      <c r="Q584" s="21"/>
      <c r="R584" s="21"/>
      <c r="S584" s="21"/>
    </row>
    <row r="585" spans="1:12" s="15" customFormat="1" ht="99.75" customHeight="1" thickBot="1" thickTop="1">
      <c r="A585" s="7"/>
      <c r="B585" s="7"/>
      <c r="C585" s="7"/>
      <c r="D585" s="93">
        <f t="shared" si="66"/>
        <v>41183</v>
      </c>
      <c r="E585" s="48"/>
      <c r="F585" s="49"/>
      <c r="G585" s="49"/>
      <c r="H585" s="48"/>
      <c r="I585" s="49"/>
      <c r="J585" s="49"/>
      <c r="K585" s="48"/>
      <c r="L585" s="93">
        <f t="shared" si="67"/>
        <v>41183</v>
      </c>
    </row>
    <row r="586" spans="1:19" s="15" customFormat="1" ht="49.5" customHeight="1" thickBot="1" thickTop="1">
      <c r="A586" s="7"/>
      <c r="B586" s="7"/>
      <c r="C586" s="7"/>
      <c r="D586" s="100"/>
      <c r="E586" s="24">
        <f>F580+14</f>
        <v>41196</v>
      </c>
      <c r="F586" s="9">
        <f>F580+15</f>
        <v>41197</v>
      </c>
      <c r="G586" s="9">
        <f>F580+16</f>
        <v>41198</v>
      </c>
      <c r="H586" s="9">
        <f>F580+17</f>
        <v>41199</v>
      </c>
      <c r="I586" s="9">
        <f>F580+18</f>
        <v>41200</v>
      </c>
      <c r="J586" s="9">
        <f>IF((F580+19)&gt;F593,"",(F580+19))</f>
        <v>41201</v>
      </c>
      <c r="K586" s="37">
        <f>IF((F580+20)&gt;F593,"",(F580+20))</f>
        <v>41202</v>
      </c>
      <c r="L586" s="100"/>
      <c r="M586" s="21"/>
      <c r="N586" s="21"/>
      <c r="O586" s="21"/>
      <c r="P586" s="21"/>
      <c r="Q586" s="21"/>
      <c r="R586" s="21"/>
      <c r="S586" s="21"/>
    </row>
    <row r="587" spans="1:12" s="15" customFormat="1" ht="99.75" customHeight="1" thickBot="1" thickTop="1">
      <c r="A587" s="7"/>
      <c r="B587" s="7"/>
      <c r="C587" s="7"/>
      <c r="D587" s="93">
        <f t="shared" si="66"/>
        <v>41183</v>
      </c>
      <c r="E587" s="48"/>
      <c r="F587" s="49"/>
      <c r="G587" s="49"/>
      <c r="H587" s="48"/>
      <c r="I587" s="49"/>
      <c r="J587" s="49"/>
      <c r="K587" s="48"/>
      <c r="L587" s="93">
        <f t="shared" si="67"/>
        <v>41183</v>
      </c>
    </row>
    <row r="588" spans="1:19" s="15" customFormat="1" ht="49.5" customHeight="1" thickBot="1" thickTop="1">
      <c r="A588" s="7"/>
      <c r="B588" s="7"/>
      <c r="C588" s="7"/>
      <c r="D588" s="100"/>
      <c r="E588" s="24">
        <f>IF((F580+21)&gt;F593,"",(F580+21))</f>
        <v>41203</v>
      </c>
      <c r="F588" s="9">
        <f>IF((F580+22)&gt;F593,"",(F580+22))</f>
        <v>41204</v>
      </c>
      <c r="G588" s="9">
        <f>IF((F580+23)&gt;F593,"",(F580+23))</f>
        <v>41205</v>
      </c>
      <c r="H588" s="9">
        <f>IF((F580+24)&gt;F593,"",(F580+24))</f>
        <v>41206</v>
      </c>
      <c r="I588" s="9">
        <f>IF((F580+25)&gt;F593,"",(F580+25))</f>
        <v>41207</v>
      </c>
      <c r="J588" s="9">
        <f>IF((F580+26)&gt;F593,"",(F580+26))</f>
        <v>41208</v>
      </c>
      <c r="K588" s="37">
        <f>IF((F580+27)&gt;F593,"",(F580+27))</f>
        <v>41209</v>
      </c>
      <c r="L588" s="100"/>
      <c r="M588" s="21"/>
      <c r="N588" s="21"/>
      <c r="O588" s="21"/>
      <c r="P588" s="21"/>
      <c r="Q588" s="21"/>
      <c r="R588" s="21"/>
      <c r="S588" s="21"/>
    </row>
    <row r="589" spans="1:12" s="15" customFormat="1" ht="99.75" customHeight="1" thickBot="1" thickTop="1">
      <c r="A589" s="7"/>
      <c r="B589" s="7"/>
      <c r="C589" s="7"/>
      <c r="D589" s="93">
        <f t="shared" si="66"/>
        <v>41183</v>
      </c>
      <c r="E589" s="48"/>
      <c r="F589" s="49"/>
      <c r="G589" s="49"/>
      <c r="H589" s="48"/>
      <c r="I589" s="49"/>
      <c r="J589" s="49"/>
      <c r="K589" s="48"/>
      <c r="L589" s="93">
        <f t="shared" si="67"/>
        <v>41183</v>
      </c>
    </row>
    <row r="590" spans="1:19" s="15" customFormat="1" ht="49.5" customHeight="1" thickBot="1" thickTop="1">
      <c r="A590" s="7"/>
      <c r="B590" s="7"/>
      <c r="C590" s="7"/>
      <c r="D590" s="100"/>
      <c r="E590" s="24">
        <f>IF((F580+28)&gt;F593,"",(F580+28))</f>
        <v>41210</v>
      </c>
      <c r="F590" s="9">
        <f>IF((F580+29)&gt;F593,"",(F580+29))</f>
        <v>41211</v>
      </c>
      <c r="G590" s="9">
        <f>IF((F580+30)&gt;F593,"",(F580+30))</f>
        <v>41212</v>
      </c>
      <c r="H590" s="9">
        <f>IF((F580+31)&gt;F593,"",(F580+31))</f>
        <v>41213</v>
      </c>
      <c r="I590" s="9">
        <f>IF((F580+32)&gt;F593,"",(F580+32))</f>
      </c>
      <c r="J590" s="9">
        <f>IF((F580+33)&gt;F593,"",(F580+33))</f>
      </c>
      <c r="K590" s="37">
        <f>IF((F580+34)&gt;F593,"",(F580+34))</f>
      </c>
      <c r="L590" s="100"/>
      <c r="M590" s="21"/>
      <c r="N590" s="21"/>
      <c r="O590" s="21"/>
      <c r="P590" s="21"/>
      <c r="Q590" s="21"/>
      <c r="R590" s="21"/>
      <c r="S590" s="21"/>
    </row>
    <row r="591" spans="1:12" s="15" customFormat="1" ht="99.75" customHeight="1" thickBot="1" thickTop="1">
      <c r="A591" s="7"/>
      <c r="B591" s="7"/>
      <c r="C591" s="7"/>
      <c r="D591" s="93">
        <f t="shared" si="66"/>
        <v>41183</v>
      </c>
      <c r="E591" s="48"/>
      <c r="F591" s="49"/>
      <c r="G591" s="49"/>
      <c r="H591" s="48"/>
      <c r="I591" s="49"/>
      <c r="J591" s="49"/>
      <c r="K591" s="48"/>
      <c r="L591" s="93">
        <f t="shared" si="67"/>
        <v>41183</v>
      </c>
    </row>
    <row r="592" spans="1:19" s="15" customFormat="1" ht="49.5" customHeight="1" thickBot="1" thickTop="1">
      <c r="A592" s="7"/>
      <c r="B592" s="7"/>
      <c r="C592" s="7"/>
      <c r="D592" s="100"/>
      <c r="E592" s="24">
        <f>IF((F580+35)&gt;F593,"",(F580+35))</f>
      </c>
      <c r="F592" s="9">
        <f>IF((F580+36)&gt;F593,"",(F580+36))</f>
      </c>
      <c r="G592" s="9">
        <f>IF((F580+37)&gt;F593,"",(F580+37))</f>
      </c>
      <c r="H592" s="9">
        <f>IF((F580+38)&gt;F593,"",(F580+38))</f>
      </c>
      <c r="I592" s="9">
        <f>IF((F580+39)&gt;F593,"",(F580+39))</f>
      </c>
      <c r="J592" s="9">
        <f>IF((F580+40)&gt;F593,"",(F580+40))</f>
      </c>
      <c r="K592" s="37">
        <f>IF((F580+41)&gt;F593,"",(F580+41))</f>
      </c>
      <c r="L592" s="100"/>
      <c r="M592" s="21"/>
      <c r="N592" s="21"/>
      <c r="O592" s="21"/>
      <c r="P592" s="21"/>
      <c r="Q592" s="21"/>
      <c r="R592" s="21"/>
      <c r="S592" s="21"/>
    </row>
    <row r="593" spans="1:19" s="15" customFormat="1" ht="49.5" customHeight="1" hidden="1" thickBot="1" thickTop="1">
      <c r="A593" s="7"/>
      <c r="B593" s="7"/>
      <c r="C593" s="7"/>
      <c r="D593" s="28"/>
      <c r="E593" s="55"/>
      <c r="F593" s="105">
        <f>DATE(YEAR(F579),MONTH(F579)+1,0)</f>
        <v>41213</v>
      </c>
      <c r="G593" s="106"/>
      <c r="H593" s="106"/>
      <c r="I593" s="106"/>
      <c r="J593" s="106"/>
      <c r="K593" s="56"/>
      <c r="L593" s="40"/>
      <c r="M593" s="17"/>
      <c r="N593" s="17"/>
      <c r="O593" s="17"/>
      <c r="P593" s="17"/>
      <c r="Q593" s="17"/>
      <c r="R593" s="17"/>
      <c r="S593" s="17"/>
    </row>
    <row r="594" spans="1:12" s="15" customFormat="1" ht="49.5" customHeight="1" hidden="1" thickBot="1" thickTop="1">
      <c r="A594" s="7"/>
      <c r="B594" s="7"/>
      <c r="C594" s="7"/>
      <c r="D594" s="28"/>
      <c r="E594" s="57"/>
      <c r="F594" s="58"/>
      <c r="G594" s="107">
        <f>F593+1</f>
        <v>41214</v>
      </c>
      <c r="H594" s="108"/>
      <c r="I594" s="108"/>
      <c r="J594" s="58"/>
      <c r="K594" s="58"/>
      <c r="L594" s="39"/>
    </row>
    <row r="595" spans="1:19" s="15" customFormat="1" ht="49.5" customHeight="1" hidden="1" thickBot="1" thickTop="1">
      <c r="A595" s="7"/>
      <c r="B595" s="7"/>
      <c r="C595" s="7"/>
      <c r="D595" s="28"/>
      <c r="E595" s="59"/>
      <c r="F595" s="103">
        <f>((ROUNDDOWN((F596/7),0)))*(7)+1</f>
        <v>41210</v>
      </c>
      <c r="G595" s="103"/>
      <c r="H595" s="103"/>
      <c r="I595" s="103"/>
      <c r="J595" s="103"/>
      <c r="K595" s="60"/>
      <c r="L595" s="40"/>
      <c r="M595" s="17"/>
      <c r="N595" s="17"/>
      <c r="O595" s="17"/>
      <c r="P595" s="17"/>
      <c r="Q595" s="17"/>
      <c r="R595" s="17"/>
      <c r="S595" s="17"/>
    </row>
    <row r="596" spans="1:19" s="15" customFormat="1" ht="33" customHeight="1" thickBot="1" thickTop="1">
      <c r="A596" s="7"/>
      <c r="B596" s="7"/>
      <c r="C596" s="7"/>
      <c r="D596" s="28"/>
      <c r="E596" s="61"/>
      <c r="F596" s="104">
        <f>DATE(YEAR(G594),MONTH(G594)+0,0)+1</f>
        <v>41214</v>
      </c>
      <c r="G596" s="104"/>
      <c r="H596" s="104"/>
      <c r="I596" s="104"/>
      <c r="J596" s="104"/>
      <c r="K596" s="51"/>
      <c r="L596" s="41"/>
      <c r="M596" s="8"/>
      <c r="N596" s="8"/>
      <c r="O596" s="8"/>
      <c r="P596" s="8"/>
      <c r="Q596" s="8"/>
      <c r="R596" s="8"/>
      <c r="S596" s="8"/>
    </row>
    <row r="597" spans="1:19" s="15" customFormat="1" ht="49.5" customHeight="1" hidden="1" thickBot="1" thickTop="1">
      <c r="A597" s="7"/>
      <c r="B597" s="7"/>
      <c r="C597" s="7"/>
      <c r="D597" s="28"/>
      <c r="E597" s="62"/>
      <c r="F597" s="85">
        <f>(ROUNDDOWN((F596/7),0))*7+1</f>
        <v>41210</v>
      </c>
      <c r="G597" s="85"/>
      <c r="H597" s="85"/>
      <c r="I597" s="85"/>
      <c r="J597" s="85"/>
      <c r="K597" s="62"/>
      <c r="L597" s="40"/>
      <c r="M597" s="17"/>
      <c r="N597" s="17"/>
      <c r="O597" s="17"/>
      <c r="P597" s="17"/>
      <c r="Q597" s="17"/>
      <c r="R597" s="17"/>
      <c r="S597" s="17"/>
    </row>
    <row r="598" spans="1:19" s="15" customFormat="1" ht="99.75" customHeight="1" thickBot="1" thickTop="1">
      <c r="A598" s="7"/>
      <c r="B598" s="7"/>
      <c r="C598" s="7"/>
      <c r="D598" s="93">
        <f aca="true" t="shared" si="68" ref="D598:D608">$F$596</f>
        <v>41214</v>
      </c>
      <c r="E598" s="48"/>
      <c r="F598" s="49"/>
      <c r="G598" s="49"/>
      <c r="H598" s="48"/>
      <c r="I598" s="49"/>
      <c r="J598" s="49"/>
      <c r="K598" s="48"/>
      <c r="L598" s="93">
        <f aca="true" t="shared" si="69" ref="L598:L608">$F$596</f>
        <v>41214</v>
      </c>
      <c r="M598" s="22"/>
      <c r="N598" s="22"/>
      <c r="O598" s="22"/>
      <c r="P598" s="22"/>
      <c r="Q598" s="22"/>
      <c r="R598" s="22"/>
      <c r="S598" s="22"/>
    </row>
    <row r="599" spans="1:19" s="15" customFormat="1" ht="49.5" customHeight="1" thickBot="1" thickTop="1">
      <c r="A599" s="7"/>
      <c r="B599" s="7"/>
      <c r="C599" s="7"/>
      <c r="D599" s="100"/>
      <c r="E599" s="63">
        <f>IF((F597)&lt;F596,"",(F597))</f>
      </c>
      <c r="F599" s="64">
        <f>IF((F597+1)&lt;F596,"",(F597+1))</f>
      </c>
      <c r="G599" s="64">
        <f>IF((F597+2)&lt;F596,"",(F597+2))</f>
      </c>
      <c r="H599" s="64">
        <f>IF((F597+3)&lt;F596,"",(F597+3))</f>
      </c>
      <c r="I599" s="64">
        <f>IF((F597+4)&lt;F596,"",(F597+4))</f>
        <v>41214</v>
      </c>
      <c r="J599" s="64">
        <f>IF((F597+5)&lt;F596,"",(F597+5))</f>
        <v>41215</v>
      </c>
      <c r="K599" s="65">
        <f>IF((F597+6)&lt;F596,"",(F597+6))</f>
        <v>41216</v>
      </c>
      <c r="L599" s="100"/>
      <c r="M599" s="21"/>
      <c r="N599" s="21"/>
      <c r="O599" s="21"/>
      <c r="P599" s="21"/>
      <c r="Q599" s="21"/>
      <c r="R599" s="21"/>
      <c r="S599" s="21"/>
    </row>
    <row r="600" spans="1:12" s="15" customFormat="1" ht="99.75" customHeight="1" thickBot="1" thickTop="1">
      <c r="A600" s="7"/>
      <c r="B600" s="7"/>
      <c r="C600" s="7"/>
      <c r="D600" s="93">
        <f t="shared" si="68"/>
        <v>41214</v>
      </c>
      <c r="E600" s="48"/>
      <c r="F600" s="49"/>
      <c r="G600" s="49"/>
      <c r="H600" s="48"/>
      <c r="I600" s="49"/>
      <c r="J600" s="49"/>
      <c r="K600" s="48"/>
      <c r="L600" s="93">
        <f t="shared" si="69"/>
        <v>41214</v>
      </c>
    </row>
    <row r="601" spans="1:19" s="15" customFormat="1" ht="49.5" customHeight="1" thickBot="1" thickTop="1">
      <c r="A601" s="7"/>
      <c r="B601" s="7"/>
      <c r="C601" s="7"/>
      <c r="D601" s="93"/>
      <c r="E601" s="24">
        <f>IF((F597+7)&lt;F596,"",(F597+7))</f>
        <v>41217</v>
      </c>
      <c r="F601" s="9">
        <f>IF((F597+8)&lt;F596,"",(F597+8))</f>
        <v>41218</v>
      </c>
      <c r="G601" s="9">
        <f>IF((F597+9)&lt;F596,"",(F597+9))</f>
        <v>41219</v>
      </c>
      <c r="H601" s="9">
        <f>IF((F597+10)&lt;F596,"",(F597+10))</f>
        <v>41220</v>
      </c>
      <c r="I601" s="9">
        <f>IF((F597+11)&lt;F596,"",(F597+11))</f>
        <v>41221</v>
      </c>
      <c r="J601" s="9">
        <f>IF((F597+12)&lt;F596,"",(F597+12))</f>
        <v>41222</v>
      </c>
      <c r="K601" s="37">
        <f>IF((F597+13)&lt;F596,"",(F597+13))</f>
        <v>41223</v>
      </c>
      <c r="L601" s="93"/>
      <c r="M601" s="21"/>
      <c r="N601" s="21"/>
      <c r="O601" s="21"/>
      <c r="P601" s="21"/>
      <c r="Q601" s="21"/>
      <c r="R601" s="21"/>
      <c r="S601" s="21"/>
    </row>
    <row r="602" spans="1:12" s="15" customFormat="1" ht="99.75" customHeight="1" thickBot="1" thickTop="1">
      <c r="A602" s="7"/>
      <c r="B602" s="7"/>
      <c r="C602" s="7"/>
      <c r="D602" s="93">
        <f t="shared" si="68"/>
        <v>41214</v>
      </c>
      <c r="E602" s="48"/>
      <c r="F602" s="49"/>
      <c r="G602" s="49"/>
      <c r="H602" s="48"/>
      <c r="I602" s="49"/>
      <c r="J602" s="49"/>
      <c r="K602" s="48"/>
      <c r="L602" s="93">
        <f t="shared" si="69"/>
        <v>41214</v>
      </c>
    </row>
    <row r="603" spans="1:19" s="15" customFormat="1" ht="49.5" customHeight="1" thickBot="1" thickTop="1">
      <c r="A603" s="7"/>
      <c r="B603" s="7"/>
      <c r="C603" s="7"/>
      <c r="D603" s="100"/>
      <c r="E603" s="24">
        <f>F597+14</f>
        <v>41224</v>
      </c>
      <c r="F603" s="9">
        <f>F597+15</f>
        <v>41225</v>
      </c>
      <c r="G603" s="9">
        <f>F597+16</f>
        <v>41226</v>
      </c>
      <c r="H603" s="9">
        <f>F597+17</f>
        <v>41227</v>
      </c>
      <c r="I603" s="9">
        <f>F597+18</f>
        <v>41228</v>
      </c>
      <c r="J603" s="9">
        <f>IF((F597+19)&gt;F610,"",(F597+19))</f>
        <v>41229</v>
      </c>
      <c r="K603" s="37">
        <f>IF((F597+20)&gt;F610,"",(F597+20))</f>
        <v>41230</v>
      </c>
      <c r="L603" s="100"/>
      <c r="M603" s="21"/>
      <c r="N603" s="21"/>
      <c r="O603" s="21"/>
      <c r="P603" s="21"/>
      <c r="Q603" s="21"/>
      <c r="R603" s="21"/>
      <c r="S603" s="21"/>
    </row>
    <row r="604" spans="1:12" s="15" customFormat="1" ht="99.75" customHeight="1" thickBot="1" thickTop="1">
      <c r="A604" s="7"/>
      <c r="B604" s="7"/>
      <c r="C604" s="7"/>
      <c r="D604" s="93">
        <f t="shared" si="68"/>
        <v>41214</v>
      </c>
      <c r="E604" s="48"/>
      <c r="F604" s="49"/>
      <c r="G604" s="49"/>
      <c r="H604" s="48"/>
      <c r="I604" s="49"/>
      <c r="J604" s="49"/>
      <c r="K604" s="48"/>
      <c r="L604" s="93">
        <f t="shared" si="69"/>
        <v>41214</v>
      </c>
    </row>
    <row r="605" spans="1:19" s="15" customFormat="1" ht="49.5" customHeight="1" thickBot="1" thickTop="1">
      <c r="A605" s="7"/>
      <c r="B605" s="7"/>
      <c r="C605" s="7"/>
      <c r="D605" s="100"/>
      <c r="E605" s="24">
        <f>IF((F597+21)&gt;F610,"",(F597+21))</f>
        <v>41231</v>
      </c>
      <c r="F605" s="9">
        <f>IF((F597+22)&gt;F610,"",(F597+22))</f>
        <v>41232</v>
      </c>
      <c r="G605" s="9">
        <f>IF((F597+23)&gt;F610,"",(F597+23))</f>
        <v>41233</v>
      </c>
      <c r="H605" s="9">
        <f>IF((F597+24)&gt;F610,"",(F597+24))</f>
        <v>41234</v>
      </c>
      <c r="I605" s="9">
        <f>IF((F597+25)&gt;F610,"",(F597+25))</f>
        <v>41235</v>
      </c>
      <c r="J605" s="9">
        <f>IF((F597+26)&gt;F610,"",(F597+26))</f>
        <v>41236</v>
      </c>
      <c r="K605" s="37">
        <f>IF((F597+27)&gt;F610,"",(F597+27))</f>
        <v>41237</v>
      </c>
      <c r="L605" s="100"/>
      <c r="M605" s="21"/>
      <c r="N605" s="21"/>
      <c r="O605" s="21"/>
      <c r="P605" s="21"/>
      <c r="Q605" s="21"/>
      <c r="R605" s="21"/>
      <c r="S605" s="21"/>
    </row>
    <row r="606" spans="1:12" s="15" customFormat="1" ht="99.75" customHeight="1" thickBot="1" thickTop="1">
      <c r="A606" s="7"/>
      <c r="B606" s="7"/>
      <c r="C606" s="7"/>
      <c r="D606" s="93">
        <f t="shared" si="68"/>
        <v>41214</v>
      </c>
      <c r="E606" s="48"/>
      <c r="F606" s="49"/>
      <c r="G606" s="49"/>
      <c r="H606" s="48"/>
      <c r="I606" s="49"/>
      <c r="J606" s="49"/>
      <c r="K606" s="48"/>
      <c r="L606" s="93">
        <f t="shared" si="69"/>
        <v>41214</v>
      </c>
    </row>
    <row r="607" spans="1:19" s="15" customFormat="1" ht="49.5" customHeight="1" thickBot="1" thickTop="1">
      <c r="A607" s="7"/>
      <c r="B607" s="7"/>
      <c r="C607" s="7"/>
      <c r="D607" s="100"/>
      <c r="E607" s="24">
        <f>IF((F597+28)&gt;F610,"",(F597+28))</f>
        <v>41238</v>
      </c>
      <c r="F607" s="9">
        <f>IF((F597+29)&gt;F610,"",(F597+29))</f>
        <v>41239</v>
      </c>
      <c r="G607" s="9">
        <f>IF((F597+30)&gt;F610,"",(F597+30))</f>
        <v>41240</v>
      </c>
      <c r="H607" s="9">
        <f>IF((F597+31)&gt;F610,"",(F597+31))</f>
        <v>41241</v>
      </c>
      <c r="I607" s="9">
        <f>IF((F597+32)&gt;F610,"",(F597+32))</f>
        <v>41242</v>
      </c>
      <c r="J607" s="9">
        <f>IF((F597+33)&gt;F610,"",(F597+33))</f>
        <v>41243</v>
      </c>
      <c r="K607" s="37">
        <f>IF((F597+34)&gt;F610,"",(F597+34))</f>
      </c>
      <c r="L607" s="100"/>
      <c r="M607" s="21"/>
      <c r="N607" s="21"/>
      <c r="O607" s="21"/>
      <c r="P607" s="21"/>
      <c r="Q607" s="21"/>
      <c r="R607" s="21"/>
      <c r="S607" s="21"/>
    </row>
    <row r="608" spans="1:12" s="15" customFormat="1" ht="99.75" customHeight="1" thickBot="1" thickTop="1">
      <c r="A608" s="7"/>
      <c r="B608" s="7"/>
      <c r="C608" s="7"/>
      <c r="D608" s="93">
        <f t="shared" si="68"/>
        <v>41214</v>
      </c>
      <c r="E608" s="48"/>
      <c r="F608" s="49"/>
      <c r="G608" s="49"/>
      <c r="H608" s="48"/>
      <c r="I608" s="49"/>
      <c r="J608" s="49"/>
      <c r="K608" s="48"/>
      <c r="L608" s="93">
        <f t="shared" si="69"/>
        <v>41214</v>
      </c>
    </row>
    <row r="609" spans="1:19" s="15" customFormat="1" ht="49.5" customHeight="1" thickBot="1" thickTop="1">
      <c r="A609" s="7"/>
      <c r="B609" s="7"/>
      <c r="C609" s="7"/>
      <c r="D609" s="100"/>
      <c r="E609" s="24">
        <f>IF((F597+35)&gt;F610,"",(F597+35))</f>
      </c>
      <c r="F609" s="9">
        <f>IF((F597+36)&gt;F610,"",(F597+36))</f>
      </c>
      <c r="G609" s="9">
        <f>IF((F597+37)&gt;F610,"",(F597+37))</f>
      </c>
      <c r="H609" s="9">
        <f>IF((F597+38)&gt;F610,"",(F597+38))</f>
      </c>
      <c r="I609" s="9">
        <f>IF((F597+39)&gt;F610,"",(F597+39))</f>
      </c>
      <c r="J609" s="9">
        <f>IF((F597+40)&gt;F610,"",(F597+40))</f>
      </c>
      <c r="K609" s="37">
        <f>IF((F597+41)&gt;F610,"",(F597+41))</f>
      </c>
      <c r="L609" s="100"/>
      <c r="M609" s="21"/>
      <c r="N609" s="21"/>
      <c r="O609" s="21"/>
      <c r="P609" s="21"/>
      <c r="Q609" s="21"/>
      <c r="R609" s="21"/>
      <c r="S609" s="21"/>
    </row>
    <row r="610" spans="1:19" s="15" customFormat="1" ht="49.5" customHeight="1" hidden="1" thickBot="1" thickTop="1">
      <c r="A610" s="7"/>
      <c r="B610" s="7"/>
      <c r="C610" s="7"/>
      <c r="D610" s="28"/>
      <c r="E610" s="55"/>
      <c r="F610" s="105">
        <f>DATE(YEAR(F596),MONTH(F596)+1,0)</f>
        <v>41243</v>
      </c>
      <c r="G610" s="106"/>
      <c r="H610" s="106"/>
      <c r="I610" s="106"/>
      <c r="J610" s="106"/>
      <c r="K610" s="56"/>
      <c r="L610" s="40"/>
      <c r="M610" s="17"/>
      <c r="N610" s="17"/>
      <c r="O610" s="17"/>
      <c r="P610" s="17"/>
      <c r="Q610" s="17"/>
      <c r="R610" s="17"/>
      <c r="S610" s="17"/>
    </row>
    <row r="611" spans="1:12" s="15" customFormat="1" ht="49.5" customHeight="1" hidden="1" thickBot="1" thickTop="1">
      <c r="A611" s="7"/>
      <c r="B611" s="7"/>
      <c r="C611" s="7"/>
      <c r="D611" s="28"/>
      <c r="E611" s="57"/>
      <c r="F611" s="58"/>
      <c r="G611" s="107">
        <f>F610+1</f>
        <v>41244</v>
      </c>
      <c r="H611" s="108"/>
      <c r="I611" s="108"/>
      <c r="J611" s="58"/>
      <c r="K611" s="58"/>
      <c r="L611" s="39"/>
    </row>
    <row r="612" spans="1:19" s="15" customFormat="1" ht="49.5" customHeight="1" hidden="1" thickBot="1" thickTop="1">
      <c r="A612" s="7"/>
      <c r="B612" s="7"/>
      <c r="C612" s="7"/>
      <c r="D612" s="28"/>
      <c r="E612" s="59"/>
      <c r="F612" s="103">
        <f>((ROUNDDOWN((F613/7),0)))*(7)+1</f>
        <v>41245</v>
      </c>
      <c r="G612" s="103"/>
      <c r="H612" s="103"/>
      <c r="I612" s="103"/>
      <c r="J612" s="103"/>
      <c r="K612" s="60"/>
      <c r="L612" s="40"/>
      <c r="M612" s="17"/>
      <c r="N612" s="17"/>
      <c r="O612" s="17"/>
      <c r="P612" s="17"/>
      <c r="Q612" s="17"/>
      <c r="R612" s="17"/>
      <c r="S612" s="17"/>
    </row>
    <row r="613" spans="1:19" s="15" customFormat="1" ht="33" customHeight="1" thickBot="1" thickTop="1">
      <c r="A613" s="7"/>
      <c r="B613" s="7"/>
      <c r="C613" s="7"/>
      <c r="D613" s="28"/>
      <c r="E613" s="61"/>
      <c r="F613" s="104">
        <f>DATE(YEAR(G611),MONTH(G611)+0,0)+1</f>
        <v>41244</v>
      </c>
      <c r="G613" s="104"/>
      <c r="H613" s="104"/>
      <c r="I613" s="104"/>
      <c r="J613" s="104"/>
      <c r="K613" s="51"/>
      <c r="L613" s="41"/>
      <c r="M613" s="8"/>
      <c r="N613" s="8"/>
      <c r="O613" s="8"/>
      <c r="P613" s="8"/>
      <c r="Q613" s="8"/>
      <c r="R613" s="8"/>
      <c r="S613" s="8"/>
    </row>
    <row r="614" spans="1:19" s="15" customFormat="1" ht="49.5" customHeight="1" hidden="1" thickBot="1" thickTop="1">
      <c r="A614" s="7"/>
      <c r="B614" s="7"/>
      <c r="C614" s="7"/>
      <c r="D614" s="28"/>
      <c r="E614" s="62"/>
      <c r="F614" s="85">
        <f>(ROUNDDOWN((F613/7),0))*7+1</f>
        <v>41245</v>
      </c>
      <c r="G614" s="85"/>
      <c r="H614" s="85"/>
      <c r="I614" s="85"/>
      <c r="J614" s="85"/>
      <c r="K614" s="62"/>
      <c r="L614" s="40"/>
      <c r="M614" s="17"/>
      <c r="N614" s="17"/>
      <c r="O614" s="17"/>
      <c r="P614" s="17"/>
      <c r="Q614" s="17"/>
      <c r="R614" s="17"/>
      <c r="S614" s="17"/>
    </row>
    <row r="615" spans="1:19" s="15" customFormat="1" ht="99.75" customHeight="1" thickBot="1" thickTop="1">
      <c r="A615" s="7"/>
      <c r="B615" s="7"/>
      <c r="C615" s="7"/>
      <c r="D615" s="93">
        <f aca="true" t="shared" si="70" ref="D615:D625">$F$613</f>
        <v>41244</v>
      </c>
      <c r="E615" s="48"/>
      <c r="F615" s="49"/>
      <c r="G615" s="49"/>
      <c r="H615" s="48"/>
      <c r="I615" s="49"/>
      <c r="J615" s="49"/>
      <c r="K615" s="48"/>
      <c r="L615" s="93">
        <f aca="true" t="shared" si="71" ref="L615:L625">$F$613</f>
        <v>41244</v>
      </c>
      <c r="M615" s="22"/>
      <c r="N615" s="22"/>
      <c r="O615" s="22"/>
      <c r="P615" s="22"/>
      <c r="Q615" s="22"/>
      <c r="R615" s="22"/>
      <c r="S615" s="22"/>
    </row>
    <row r="616" spans="1:19" s="15" customFormat="1" ht="49.5" customHeight="1" thickBot="1" thickTop="1">
      <c r="A616" s="7"/>
      <c r="B616" s="7"/>
      <c r="C616" s="7"/>
      <c r="D616" s="100"/>
      <c r="E616" s="63">
        <f>IF((F614)&lt;F613,"",(F614))</f>
        <v>41245</v>
      </c>
      <c r="F616" s="64">
        <f>IF((F614+1)&lt;F613,"",(F614+1))</f>
        <v>41246</v>
      </c>
      <c r="G616" s="64">
        <f>IF((F614+2)&lt;F613,"",(F614+2))</f>
        <v>41247</v>
      </c>
      <c r="H616" s="64">
        <f>IF((F614+3)&lt;F613,"",(F614+3))</f>
        <v>41248</v>
      </c>
      <c r="I616" s="64">
        <f>IF((F614+4)&lt;F613,"",(F614+4))</f>
        <v>41249</v>
      </c>
      <c r="J616" s="64">
        <f>IF((F614+5)&lt;F613,"",(F614+5))</f>
        <v>41250</v>
      </c>
      <c r="K616" s="65">
        <f>IF((F614+6)&lt;F613,"",(F614+6))</f>
        <v>41251</v>
      </c>
      <c r="L616" s="100"/>
      <c r="M616" s="21"/>
      <c r="N616" s="21"/>
      <c r="O616" s="21"/>
      <c r="P616" s="21"/>
      <c r="Q616" s="21"/>
      <c r="R616" s="21"/>
      <c r="S616" s="21"/>
    </row>
    <row r="617" spans="1:12" s="15" customFormat="1" ht="99.75" customHeight="1" thickBot="1" thickTop="1">
      <c r="A617" s="7"/>
      <c r="B617" s="7"/>
      <c r="C617" s="7"/>
      <c r="D617" s="93">
        <f t="shared" si="70"/>
        <v>41244</v>
      </c>
      <c r="E617" s="48"/>
      <c r="F617" s="49"/>
      <c r="G617" s="49"/>
      <c r="H617" s="48"/>
      <c r="I617" s="49"/>
      <c r="J617" s="49"/>
      <c r="K617" s="48"/>
      <c r="L617" s="93">
        <f t="shared" si="71"/>
        <v>41244</v>
      </c>
    </row>
    <row r="618" spans="1:19" s="15" customFormat="1" ht="49.5" customHeight="1" thickBot="1" thickTop="1">
      <c r="A618" s="7"/>
      <c r="B618" s="7"/>
      <c r="C618" s="7"/>
      <c r="D618" s="93"/>
      <c r="E618" s="24">
        <f>IF((F614+7)&lt;F613,"",(F614+7))</f>
        <v>41252</v>
      </c>
      <c r="F618" s="9">
        <f>IF((F614+8)&lt;F613,"",(F614+8))</f>
        <v>41253</v>
      </c>
      <c r="G618" s="9">
        <f>IF((F614+9)&lt;F613,"",(F614+9))</f>
        <v>41254</v>
      </c>
      <c r="H618" s="9">
        <f>IF((F614+10)&lt;F613,"",(F614+10))</f>
        <v>41255</v>
      </c>
      <c r="I618" s="9">
        <f>IF((F614+11)&lt;F613,"",(F614+11))</f>
        <v>41256</v>
      </c>
      <c r="J618" s="9">
        <f>IF((F614+12)&lt;F613,"",(F614+12))</f>
        <v>41257</v>
      </c>
      <c r="K618" s="37">
        <f>IF((F614+13)&lt;F613,"",(F614+13))</f>
        <v>41258</v>
      </c>
      <c r="L618" s="93"/>
      <c r="M618" s="21"/>
      <c r="N618" s="21"/>
      <c r="O618" s="21"/>
      <c r="P618" s="21"/>
      <c r="Q618" s="21"/>
      <c r="R618" s="21"/>
      <c r="S618" s="21"/>
    </row>
    <row r="619" spans="1:12" s="15" customFormat="1" ht="99.75" customHeight="1" thickBot="1" thickTop="1">
      <c r="A619" s="7"/>
      <c r="B619" s="7"/>
      <c r="C619" s="7"/>
      <c r="D619" s="93">
        <f t="shared" si="70"/>
        <v>41244</v>
      </c>
      <c r="E619" s="48"/>
      <c r="F619" s="49"/>
      <c r="G619" s="49"/>
      <c r="H619" s="48"/>
      <c r="I619" s="49"/>
      <c r="J619" s="49"/>
      <c r="K619" s="48"/>
      <c r="L619" s="93">
        <f t="shared" si="71"/>
        <v>41244</v>
      </c>
    </row>
    <row r="620" spans="1:19" s="15" customFormat="1" ht="49.5" customHeight="1" thickBot="1" thickTop="1">
      <c r="A620" s="7"/>
      <c r="B620" s="7"/>
      <c r="C620" s="7"/>
      <c r="D620" s="100"/>
      <c r="E620" s="24">
        <f>F614+14</f>
        <v>41259</v>
      </c>
      <c r="F620" s="9">
        <f>F614+15</f>
        <v>41260</v>
      </c>
      <c r="G620" s="9">
        <f>F614+16</f>
        <v>41261</v>
      </c>
      <c r="H620" s="9">
        <f>F614+17</f>
        <v>41262</v>
      </c>
      <c r="I620" s="9">
        <f>F614+18</f>
        <v>41263</v>
      </c>
      <c r="J620" s="9">
        <f>IF((F614+19)&gt;F627,"",(F614+19))</f>
        <v>41264</v>
      </c>
      <c r="K620" s="37">
        <f>IF((F614+20)&gt;F627,"",(F614+20))</f>
        <v>41265</v>
      </c>
      <c r="L620" s="100"/>
      <c r="M620" s="21"/>
      <c r="N620" s="21"/>
      <c r="O620" s="21"/>
      <c r="P620" s="21"/>
      <c r="Q620" s="21"/>
      <c r="R620" s="21"/>
      <c r="S620" s="21"/>
    </row>
    <row r="621" spans="1:12" s="15" customFormat="1" ht="99.75" customHeight="1" thickBot="1" thickTop="1">
      <c r="A621" s="7"/>
      <c r="B621" s="7"/>
      <c r="C621" s="7"/>
      <c r="D621" s="93">
        <f t="shared" si="70"/>
        <v>41244</v>
      </c>
      <c r="E621" s="48"/>
      <c r="F621" s="49"/>
      <c r="G621" s="49"/>
      <c r="H621" s="48"/>
      <c r="I621" s="49"/>
      <c r="J621" s="49"/>
      <c r="K621" s="48"/>
      <c r="L621" s="93">
        <f t="shared" si="71"/>
        <v>41244</v>
      </c>
    </row>
    <row r="622" spans="1:19" s="15" customFormat="1" ht="49.5" customHeight="1" thickBot="1" thickTop="1">
      <c r="A622" s="7"/>
      <c r="B622" s="7"/>
      <c r="C622" s="7"/>
      <c r="D622" s="100"/>
      <c r="E622" s="24">
        <f>IF((F614+21)&gt;F627,"",(F614+21))</f>
        <v>41266</v>
      </c>
      <c r="F622" s="9">
        <f>IF((F614+22)&gt;F627,"",(F614+22))</f>
        <v>41267</v>
      </c>
      <c r="G622" s="9">
        <f>IF((F614+23)&gt;F627,"",(F614+23))</f>
        <v>41268</v>
      </c>
      <c r="H622" s="9">
        <f>IF((F614+24)&gt;F627,"",(F614+24))</f>
        <v>41269</v>
      </c>
      <c r="I622" s="9">
        <f>IF((F614+25)&gt;F627,"",(F614+25))</f>
        <v>41270</v>
      </c>
      <c r="J622" s="9">
        <f>IF((F614+26)&gt;F627,"",(F614+26))</f>
        <v>41271</v>
      </c>
      <c r="K622" s="37">
        <f>IF((F614+27)&gt;F627,"",(F614+27))</f>
        <v>41272</v>
      </c>
      <c r="L622" s="100"/>
      <c r="M622" s="21"/>
      <c r="N622" s="21"/>
      <c r="O622" s="21"/>
      <c r="P622" s="21"/>
      <c r="Q622" s="21"/>
      <c r="R622" s="21"/>
      <c r="S622" s="21"/>
    </row>
    <row r="623" spans="1:12" s="15" customFormat="1" ht="99.75" customHeight="1" thickBot="1" thickTop="1">
      <c r="A623" s="7"/>
      <c r="B623" s="7"/>
      <c r="C623" s="7"/>
      <c r="D623" s="93">
        <f t="shared" si="70"/>
        <v>41244</v>
      </c>
      <c r="E623" s="48"/>
      <c r="F623" s="49"/>
      <c r="G623" s="49"/>
      <c r="H623" s="48"/>
      <c r="I623" s="49"/>
      <c r="J623" s="49"/>
      <c r="K623" s="48"/>
      <c r="L623" s="93">
        <f t="shared" si="71"/>
        <v>41244</v>
      </c>
    </row>
    <row r="624" spans="1:19" s="15" customFormat="1" ht="49.5" customHeight="1" thickBot="1" thickTop="1">
      <c r="A624" s="7"/>
      <c r="B624" s="7"/>
      <c r="C624" s="7"/>
      <c r="D624" s="100"/>
      <c r="E624" s="24">
        <f>IF((F614+28)&gt;F627,"",(F614+28))</f>
        <v>41273</v>
      </c>
      <c r="F624" s="9">
        <f>IF((F614+29)&gt;F627,"",(F614+29))</f>
        <v>41274</v>
      </c>
      <c r="G624" s="9">
        <f>IF((F614+30)&gt;F627,"",(F614+30))</f>
      </c>
      <c r="H624" s="9">
        <f>IF((F614+31)&gt;F627,"",(F614+31))</f>
      </c>
      <c r="I624" s="9">
        <f>IF((F614+32)&gt;F627,"",(F614+32))</f>
      </c>
      <c r="J624" s="9">
        <f>IF((F614+33)&gt;F627,"",(F614+33))</f>
      </c>
      <c r="K624" s="37">
        <f>IF((F614+34)&gt;F627,"",(F614+34))</f>
      </c>
      <c r="L624" s="100"/>
      <c r="M624" s="21"/>
      <c r="N624" s="21"/>
      <c r="O624" s="21"/>
      <c r="P624" s="21"/>
      <c r="Q624" s="21"/>
      <c r="R624" s="21"/>
      <c r="S624" s="21"/>
    </row>
    <row r="625" spans="1:12" s="15" customFormat="1" ht="99.75" customHeight="1" thickBot="1" thickTop="1">
      <c r="A625" s="7"/>
      <c r="B625" s="7"/>
      <c r="C625" s="7"/>
      <c r="D625" s="93">
        <f t="shared" si="70"/>
        <v>41244</v>
      </c>
      <c r="E625" s="48"/>
      <c r="F625" s="49"/>
      <c r="G625" s="49"/>
      <c r="H625" s="48"/>
      <c r="I625" s="49"/>
      <c r="J625" s="49"/>
      <c r="K625" s="48"/>
      <c r="L625" s="93">
        <f t="shared" si="71"/>
        <v>41244</v>
      </c>
    </row>
    <row r="626" spans="1:19" s="15" customFormat="1" ht="49.5" customHeight="1" thickBot="1" thickTop="1">
      <c r="A626" s="7"/>
      <c r="B626" s="7"/>
      <c r="C626" s="7"/>
      <c r="D626" s="100"/>
      <c r="E626" s="24">
        <f>IF((F614+35)&gt;F627,"",(F614+35))</f>
      </c>
      <c r="F626" s="9">
        <f>IF((F614+36)&gt;F627,"",(F614+36))</f>
      </c>
      <c r="G626" s="9">
        <f>IF((F614+37)&gt;F627,"",(F614+37))</f>
      </c>
      <c r="H626" s="9">
        <f>IF((F614+38)&gt;F627,"",(F614+38))</f>
      </c>
      <c r="I626" s="9">
        <f>IF((F614+39)&gt;F627,"",(F614+39))</f>
      </c>
      <c r="J626" s="9">
        <f>IF((F614+40)&gt;F627,"",(F614+40))</f>
      </c>
      <c r="K626" s="37">
        <f>IF((F614+41)&gt;F627,"",(F614+41))</f>
      </c>
      <c r="L626" s="100"/>
      <c r="M626" s="21"/>
      <c r="N626" s="21"/>
      <c r="O626" s="21"/>
      <c r="P626" s="21"/>
      <c r="Q626" s="21"/>
      <c r="R626" s="21"/>
      <c r="S626" s="21"/>
    </row>
    <row r="627" spans="1:19" s="15" customFormat="1" ht="49.5" customHeight="1" hidden="1" thickBot="1" thickTop="1">
      <c r="A627" s="7"/>
      <c r="B627" s="7"/>
      <c r="C627" s="7"/>
      <c r="D627" s="28"/>
      <c r="E627" s="55"/>
      <c r="F627" s="105">
        <f>DATE(YEAR(F613),MONTH(F613)+1,0)</f>
        <v>41274</v>
      </c>
      <c r="G627" s="106"/>
      <c r="H627" s="106"/>
      <c r="I627" s="106"/>
      <c r="J627" s="106"/>
      <c r="K627" s="56"/>
      <c r="L627" s="40"/>
      <c r="M627" s="17"/>
      <c r="N627" s="17"/>
      <c r="O627" s="17"/>
      <c r="P627" s="17"/>
      <c r="Q627" s="17"/>
      <c r="R627" s="17"/>
      <c r="S627" s="17"/>
    </row>
    <row r="628" spans="1:12" s="15" customFormat="1" ht="49.5" customHeight="1" hidden="1" thickBot="1" thickTop="1">
      <c r="A628" s="7"/>
      <c r="B628" s="7"/>
      <c r="C628" s="7"/>
      <c r="D628" s="28"/>
      <c r="E628" s="57"/>
      <c r="F628" s="58"/>
      <c r="G628" s="107">
        <f>F627+1</f>
        <v>41275</v>
      </c>
      <c r="H628" s="108"/>
      <c r="I628" s="108"/>
      <c r="J628" s="58"/>
      <c r="K628" s="58"/>
      <c r="L628" s="39"/>
    </row>
    <row r="629" spans="1:19" s="15" customFormat="1" ht="1.5" customHeight="1" thickTop="1">
      <c r="A629" s="70"/>
      <c r="B629" s="70"/>
      <c r="C629" s="70"/>
      <c r="D629" s="71"/>
      <c r="E629" s="72"/>
      <c r="F629" s="109">
        <f>((ROUNDDOWN((F630/7),0)))*(7)+1</f>
        <v>1</v>
      </c>
      <c r="G629" s="109"/>
      <c r="H629" s="109"/>
      <c r="I629" s="109"/>
      <c r="J629" s="109"/>
      <c r="K629" s="73"/>
      <c r="L629" s="74"/>
      <c r="M629" s="75"/>
      <c r="N629" s="75"/>
      <c r="O629" s="17"/>
      <c r="P629" s="17"/>
      <c r="Q629" s="17"/>
      <c r="R629" s="17"/>
      <c r="S629" s="17"/>
    </row>
    <row r="630" ht="49.5" customHeight="1" hidden="1" thickTop="1">
      <c r="A630" s="66"/>
    </row>
    <row r="631" ht="49.5" customHeight="1" hidden="1">
      <c r="A631" s="66"/>
    </row>
    <row r="632" ht="49.5" customHeight="1" hidden="1">
      <c r="A632" s="66"/>
    </row>
    <row r="633" ht="49.5" customHeight="1" hidden="1">
      <c r="A633" s="66"/>
    </row>
    <row r="634" ht="49.5" customHeight="1" hidden="1">
      <c r="A634" s="66"/>
    </row>
    <row r="635" ht="49.5" customHeight="1" hidden="1">
      <c r="A635" s="66"/>
    </row>
    <row r="636" ht="49.5" customHeight="1" hidden="1">
      <c r="A636" s="66"/>
    </row>
    <row r="637" ht="49.5" customHeight="1" hidden="1">
      <c r="A637" s="66"/>
    </row>
    <row r="638" ht="49.5" customHeight="1" hidden="1">
      <c r="A638" s="66"/>
    </row>
    <row r="639" ht="49.5" customHeight="1" hidden="1">
      <c r="A639" s="66"/>
    </row>
    <row r="640" ht="49.5" customHeight="1" hidden="1">
      <c r="A640" s="66"/>
    </row>
    <row r="641" ht="49.5" customHeight="1" hidden="1">
      <c r="A641" s="66"/>
    </row>
    <row r="642" ht="49.5" customHeight="1" hidden="1">
      <c r="A642" s="66"/>
    </row>
    <row r="643" ht="49.5" customHeight="1" hidden="1">
      <c r="A643" s="66"/>
    </row>
    <row r="644" ht="49.5" customHeight="1" hidden="1">
      <c r="A644" s="66"/>
    </row>
    <row r="645" ht="49.5" customHeight="1" hidden="1">
      <c r="A645" s="66"/>
    </row>
    <row r="646" ht="49.5" customHeight="1" hidden="1">
      <c r="A646" s="66"/>
    </row>
    <row r="647" ht="49.5" customHeight="1" hidden="1">
      <c r="A647" s="66"/>
    </row>
    <row r="648" ht="49.5" customHeight="1" hidden="1">
      <c r="A648" s="66"/>
    </row>
    <row r="649" ht="49.5" customHeight="1" hidden="1">
      <c r="A649" s="66"/>
    </row>
    <row r="650" ht="49.5" customHeight="1" hidden="1">
      <c r="A650" s="66"/>
    </row>
    <row r="651" ht="49.5" customHeight="1" hidden="1">
      <c r="A651" s="66"/>
    </row>
    <row r="652" ht="49.5" customHeight="1" hidden="1">
      <c r="A652" s="66"/>
    </row>
    <row r="653" ht="49.5" customHeight="1" hidden="1">
      <c r="A653" s="66"/>
    </row>
    <row r="654" ht="49.5" customHeight="1" hidden="1">
      <c r="A654" s="66"/>
    </row>
    <row r="655" ht="49.5" customHeight="1" hidden="1">
      <c r="A655" s="66"/>
    </row>
    <row r="656" ht="49.5" customHeight="1" hidden="1">
      <c r="A656" s="66"/>
    </row>
    <row r="657" ht="49.5" customHeight="1" hidden="1">
      <c r="A657" s="66"/>
    </row>
    <row r="658" ht="49.5" customHeight="1" hidden="1">
      <c r="A658" s="66"/>
    </row>
    <row r="659" ht="49.5" customHeight="1" hidden="1">
      <c r="A659" s="66"/>
    </row>
    <row r="660" ht="49.5" customHeight="1" hidden="1">
      <c r="A660" s="66"/>
    </row>
    <row r="661" ht="49.5" customHeight="1" hidden="1">
      <c r="A661" s="66"/>
    </row>
    <row r="662" ht="49.5" customHeight="1" hidden="1">
      <c r="A662" s="66"/>
    </row>
    <row r="663" ht="49.5" customHeight="1" hidden="1">
      <c r="A663" s="66"/>
    </row>
    <row r="664" ht="49.5" customHeight="1" hidden="1">
      <c r="A664" s="66"/>
    </row>
    <row r="665" ht="49.5" customHeight="1" hidden="1">
      <c r="A665" s="66"/>
    </row>
    <row r="666" ht="49.5" customHeight="1" hidden="1">
      <c r="A666" s="66"/>
    </row>
    <row r="667" ht="49.5" customHeight="1" hidden="1">
      <c r="A667" s="66"/>
    </row>
    <row r="668" ht="49.5" customHeight="1" hidden="1">
      <c r="A668" s="66"/>
    </row>
    <row r="669" ht="49.5" customHeight="1" hidden="1">
      <c r="A669" s="66"/>
    </row>
    <row r="670" ht="49.5" customHeight="1" hidden="1">
      <c r="A670" s="66"/>
    </row>
    <row r="671" ht="49.5" customHeight="1" hidden="1">
      <c r="A671" s="66"/>
    </row>
    <row r="672" ht="49.5" customHeight="1" hidden="1">
      <c r="A672" s="66"/>
    </row>
    <row r="673" ht="49.5" customHeight="1" hidden="1">
      <c r="A673" s="66"/>
    </row>
    <row r="674" ht="49.5" customHeight="1" hidden="1">
      <c r="A674" s="66"/>
    </row>
    <row r="675" ht="49.5" customHeight="1" hidden="1">
      <c r="A675" s="66"/>
    </row>
    <row r="676" ht="49.5" customHeight="1" hidden="1">
      <c r="A676" s="66"/>
    </row>
    <row r="677" ht="49.5" customHeight="1" hidden="1">
      <c r="A677" s="66"/>
    </row>
    <row r="678" ht="49.5" customHeight="1" hidden="1">
      <c r="A678" s="66"/>
    </row>
    <row r="679" ht="49.5" customHeight="1" hidden="1">
      <c r="A679" s="66"/>
    </row>
    <row r="680" ht="49.5" customHeight="1" hidden="1">
      <c r="A680" s="66"/>
    </row>
    <row r="681" ht="49.5" customHeight="1" hidden="1">
      <c r="A681" s="66"/>
    </row>
    <row r="682" ht="49.5" customHeight="1" hidden="1">
      <c r="A682" s="66"/>
    </row>
    <row r="683" ht="49.5" customHeight="1" hidden="1">
      <c r="A683" s="66"/>
    </row>
    <row r="684" ht="49.5" customHeight="1" hidden="1">
      <c r="A684" s="66"/>
    </row>
    <row r="685" ht="49.5" customHeight="1" hidden="1">
      <c r="A685" s="66"/>
    </row>
    <row r="686" ht="49.5" customHeight="1" hidden="1">
      <c r="A686" s="66"/>
    </row>
    <row r="687" ht="49.5" customHeight="1" hidden="1">
      <c r="A687" s="66"/>
    </row>
    <row r="688" ht="49.5" customHeight="1" hidden="1">
      <c r="A688" s="66"/>
    </row>
    <row r="689" ht="49.5" customHeight="1" hidden="1">
      <c r="A689" s="66"/>
    </row>
    <row r="690" ht="49.5" customHeight="1" hidden="1">
      <c r="A690" s="66"/>
    </row>
    <row r="691" ht="49.5" customHeight="1" hidden="1">
      <c r="A691" s="66"/>
    </row>
    <row r="692" ht="49.5" customHeight="1" hidden="1">
      <c r="A692" s="66"/>
    </row>
    <row r="693" ht="49.5" customHeight="1" hidden="1">
      <c r="A693" s="66"/>
    </row>
    <row r="694" ht="49.5" customHeight="1" hidden="1">
      <c r="A694" s="66"/>
    </row>
    <row r="695" ht="49.5" customHeight="1" hidden="1">
      <c r="A695" s="66"/>
    </row>
    <row r="696" ht="49.5" customHeight="1" hidden="1">
      <c r="A696" s="66"/>
    </row>
    <row r="697" ht="49.5" customHeight="1" hidden="1">
      <c r="A697" s="66"/>
    </row>
    <row r="698" ht="49.5" customHeight="1" hidden="1">
      <c r="A698" s="66"/>
    </row>
    <row r="699" ht="49.5" customHeight="1" hidden="1">
      <c r="A699" s="66"/>
    </row>
    <row r="700" ht="49.5" customHeight="1" hidden="1">
      <c r="A700" s="66"/>
    </row>
    <row r="701" ht="49.5" customHeight="1" hidden="1">
      <c r="A701" s="66"/>
    </row>
    <row r="702" ht="49.5" customHeight="1" hidden="1">
      <c r="A702" s="66"/>
    </row>
    <row r="703" ht="49.5" customHeight="1" hidden="1">
      <c r="A703" s="66"/>
    </row>
    <row r="704" ht="49.5" customHeight="1" hidden="1">
      <c r="A704" s="66"/>
    </row>
    <row r="705" ht="49.5" customHeight="1" hidden="1">
      <c r="A705" s="66"/>
    </row>
    <row r="706" ht="49.5" customHeight="1" hidden="1">
      <c r="A706" s="66"/>
    </row>
    <row r="707" ht="49.5" customHeight="1" hidden="1">
      <c r="A707" s="66"/>
    </row>
    <row r="708" ht="49.5" customHeight="1" hidden="1">
      <c r="A708" s="66"/>
    </row>
    <row r="709" ht="49.5" customHeight="1" hidden="1">
      <c r="A709" s="66"/>
    </row>
    <row r="710" ht="49.5" customHeight="1" hidden="1">
      <c r="A710" s="66"/>
    </row>
    <row r="711" ht="49.5" customHeight="1" hidden="1">
      <c r="A711" s="66"/>
    </row>
    <row r="712" ht="49.5" customHeight="1" hidden="1">
      <c r="A712" s="66"/>
    </row>
    <row r="713" ht="49.5" customHeight="1" hidden="1">
      <c r="A713" s="66"/>
    </row>
    <row r="714" ht="49.5" customHeight="1" hidden="1">
      <c r="A714" s="66"/>
    </row>
    <row r="715" ht="49.5" customHeight="1" hidden="1">
      <c r="A715" s="66"/>
    </row>
    <row r="716" ht="49.5" customHeight="1" hidden="1">
      <c r="A716" s="66"/>
    </row>
    <row r="717" ht="49.5" customHeight="1" hidden="1">
      <c r="A717" s="66"/>
    </row>
    <row r="718" ht="49.5" customHeight="1" hidden="1">
      <c r="A718" s="66"/>
    </row>
    <row r="719" ht="49.5" customHeight="1" hidden="1">
      <c r="A719" s="66"/>
    </row>
    <row r="720" ht="49.5" customHeight="1" hidden="1">
      <c r="A720" s="66"/>
    </row>
    <row r="721" ht="49.5" customHeight="1" hidden="1">
      <c r="A721" s="66"/>
    </row>
    <row r="722" ht="49.5" customHeight="1" hidden="1">
      <c r="A722" s="66"/>
    </row>
    <row r="723" ht="49.5" customHeight="1" hidden="1">
      <c r="A723" s="66"/>
    </row>
    <row r="724" ht="49.5" customHeight="1" hidden="1">
      <c r="A724" s="66"/>
    </row>
    <row r="725" ht="49.5" customHeight="1" hidden="1">
      <c r="A725" s="66"/>
    </row>
    <row r="726" ht="49.5" customHeight="1" hidden="1">
      <c r="A726" s="66"/>
    </row>
    <row r="727" ht="49.5" customHeight="1" hidden="1">
      <c r="A727" s="66"/>
    </row>
    <row r="728" ht="49.5" customHeight="1" hidden="1">
      <c r="A728" s="66"/>
    </row>
    <row r="729" ht="49.5" customHeight="1" hidden="1">
      <c r="A729" s="66"/>
    </row>
    <row r="730" ht="49.5" customHeight="1" hidden="1">
      <c r="A730" s="66"/>
    </row>
    <row r="731" ht="49.5" customHeight="1" hidden="1">
      <c r="A731" s="66"/>
    </row>
    <row r="732" ht="49.5" customHeight="1" hidden="1">
      <c r="A732" s="66"/>
    </row>
    <row r="733" ht="49.5" customHeight="1" hidden="1">
      <c r="A733" s="66"/>
    </row>
    <row r="734" ht="49.5" customHeight="1" hidden="1">
      <c r="A734" s="66"/>
    </row>
    <row r="735" ht="49.5" customHeight="1" hidden="1">
      <c r="A735" s="66"/>
    </row>
    <row r="736" ht="49.5" customHeight="1" hidden="1">
      <c r="A736" s="66"/>
    </row>
    <row r="737" ht="49.5" customHeight="1" hidden="1">
      <c r="A737" s="66"/>
    </row>
    <row r="738" ht="49.5" customHeight="1" hidden="1">
      <c r="A738" s="66"/>
    </row>
    <row r="739" ht="49.5" customHeight="1" hidden="1">
      <c r="A739" s="66"/>
    </row>
    <row r="740" ht="49.5" customHeight="1" hidden="1">
      <c r="A740" s="66"/>
    </row>
    <row r="741" ht="49.5" customHeight="1" hidden="1">
      <c r="A741" s="66"/>
    </row>
    <row r="742" ht="49.5" customHeight="1" hidden="1">
      <c r="A742" s="66"/>
    </row>
    <row r="743" ht="49.5" customHeight="1" hidden="1">
      <c r="A743" s="66"/>
    </row>
    <row r="744" ht="49.5" customHeight="1" hidden="1">
      <c r="A744" s="66"/>
    </row>
    <row r="745" ht="49.5" customHeight="1" hidden="1">
      <c r="A745" s="66"/>
    </row>
    <row r="746" ht="49.5" customHeight="1" hidden="1">
      <c r="A746" s="66"/>
    </row>
    <row r="747" ht="49.5" customHeight="1" hidden="1">
      <c r="A747" s="66"/>
    </row>
    <row r="748" ht="49.5" customHeight="1" hidden="1">
      <c r="A748" s="66"/>
    </row>
    <row r="749" ht="49.5" customHeight="1" hidden="1">
      <c r="A749" s="66"/>
    </row>
    <row r="750" ht="49.5" customHeight="1" hidden="1">
      <c r="A750" s="66"/>
    </row>
    <row r="751" ht="49.5" customHeight="1" hidden="1">
      <c r="A751" s="66"/>
    </row>
    <row r="752" ht="49.5" customHeight="1" hidden="1">
      <c r="A752" s="66"/>
    </row>
    <row r="753" ht="49.5" customHeight="1" hidden="1">
      <c r="A753" s="66"/>
    </row>
    <row r="754" ht="49.5" customHeight="1" hidden="1">
      <c r="A754" s="66"/>
    </row>
    <row r="755" ht="49.5" customHeight="1" hidden="1">
      <c r="A755" s="66"/>
    </row>
    <row r="756" ht="49.5" customHeight="1" hidden="1">
      <c r="A756" s="66"/>
    </row>
    <row r="757" ht="49.5" customHeight="1" hidden="1">
      <c r="A757" s="66"/>
    </row>
    <row r="758" ht="49.5" customHeight="1" hidden="1">
      <c r="A758" s="66"/>
    </row>
    <row r="759" ht="49.5" customHeight="1" hidden="1">
      <c r="A759" s="66"/>
    </row>
    <row r="760" ht="49.5" customHeight="1" hidden="1">
      <c r="A760" s="66"/>
    </row>
    <row r="761" ht="49.5" customHeight="1" hidden="1">
      <c r="A761" s="66"/>
    </row>
    <row r="762" ht="49.5" customHeight="1" hidden="1">
      <c r="A762" s="66"/>
    </row>
    <row r="763" ht="49.5" customHeight="1" hidden="1">
      <c r="A763" s="66"/>
    </row>
    <row r="764" ht="49.5" customHeight="1" hidden="1">
      <c r="A764" s="66"/>
    </row>
    <row r="765" ht="49.5" customHeight="1" hidden="1">
      <c r="A765" s="66"/>
    </row>
    <row r="766" ht="49.5" customHeight="1" hidden="1">
      <c r="A766" s="66"/>
    </row>
    <row r="767" ht="49.5" customHeight="1" hidden="1">
      <c r="A767" s="66"/>
    </row>
    <row r="768" ht="49.5" customHeight="1" hidden="1">
      <c r="A768" s="66"/>
    </row>
    <row r="769" ht="49.5" customHeight="1" hidden="1">
      <c r="A769" s="66"/>
    </row>
    <row r="770" ht="49.5" customHeight="1" hidden="1">
      <c r="A770" s="66"/>
    </row>
    <row r="771" ht="49.5" customHeight="1" hidden="1">
      <c r="A771" s="66"/>
    </row>
    <row r="772" ht="49.5" customHeight="1" hidden="1">
      <c r="A772" s="66"/>
    </row>
    <row r="773" ht="49.5" customHeight="1" hidden="1">
      <c r="A773" s="66"/>
    </row>
    <row r="774" ht="49.5" customHeight="1" hidden="1">
      <c r="A774" s="66"/>
    </row>
    <row r="775" ht="49.5" customHeight="1" hidden="1">
      <c r="A775" s="66"/>
    </row>
    <row r="776" ht="49.5" customHeight="1" hidden="1">
      <c r="A776" s="66"/>
    </row>
    <row r="777" ht="49.5" customHeight="1" hidden="1">
      <c r="A777" s="66"/>
    </row>
    <row r="778" ht="49.5" customHeight="1" hidden="1">
      <c r="A778" s="66"/>
    </row>
    <row r="779" ht="49.5" customHeight="1" hidden="1">
      <c r="A779" s="66"/>
    </row>
    <row r="780" ht="49.5" customHeight="1" hidden="1">
      <c r="A780" s="66"/>
    </row>
    <row r="781" ht="49.5" customHeight="1" hidden="1">
      <c r="A781" s="66"/>
    </row>
    <row r="782" ht="49.5" customHeight="1" hidden="1">
      <c r="A782" s="66"/>
    </row>
    <row r="783" ht="49.5" customHeight="1" hidden="1">
      <c r="A783" s="66"/>
    </row>
    <row r="784" ht="49.5" customHeight="1" hidden="1">
      <c r="A784" s="66"/>
    </row>
    <row r="785" ht="49.5" customHeight="1" hidden="1">
      <c r="A785" s="66"/>
    </row>
    <row r="786" ht="49.5" customHeight="1" hidden="1">
      <c r="A786" s="66"/>
    </row>
    <row r="787" ht="49.5" customHeight="1" hidden="1">
      <c r="A787" s="66"/>
    </row>
    <row r="788" ht="49.5" customHeight="1" hidden="1">
      <c r="A788" s="66"/>
    </row>
    <row r="789" ht="49.5" customHeight="1" hidden="1">
      <c r="A789" s="66"/>
    </row>
    <row r="790" ht="49.5" customHeight="1" hidden="1">
      <c r="A790" s="66"/>
    </row>
    <row r="791" ht="49.5" customHeight="1" hidden="1">
      <c r="A791" s="66"/>
    </row>
    <row r="792" ht="49.5" customHeight="1" hidden="1">
      <c r="A792" s="66"/>
    </row>
    <row r="793" ht="49.5" customHeight="1" hidden="1">
      <c r="A793" s="66"/>
    </row>
    <row r="794" ht="49.5" customHeight="1" hidden="1">
      <c r="A794" s="66"/>
    </row>
    <row r="795" ht="49.5" customHeight="1" hidden="1">
      <c r="A795" s="66"/>
    </row>
    <row r="796" ht="49.5" customHeight="1" hidden="1">
      <c r="A796" s="66"/>
    </row>
    <row r="797" ht="49.5" customHeight="1" hidden="1">
      <c r="A797" s="66"/>
    </row>
    <row r="798" ht="49.5" customHeight="1" hidden="1">
      <c r="A798" s="66"/>
    </row>
    <row r="799" ht="49.5" customHeight="1" hidden="1">
      <c r="A799" s="66"/>
    </row>
    <row r="800" ht="49.5" customHeight="1" hidden="1">
      <c r="A800" s="66"/>
    </row>
    <row r="801" ht="49.5" customHeight="1" hidden="1">
      <c r="A801" s="66"/>
    </row>
    <row r="802" ht="49.5" customHeight="1" hidden="1">
      <c r="A802" s="66"/>
    </row>
    <row r="803" ht="49.5" customHeight="1" hidden="1">
      <c r="A803" s="66"/>
    </row>
    <row r="804" ht="49.5" customHeight="1" hidden="1">
      <c r="A804" s="66"/>
    </row>
    <row r="805" ht="49.5" customHeight="1" hidden="1">
      <c r="A805" s="66"/>
    </row>
    <row r="806" ht="49.5" customHeight="1" hidden="1">
      <c r="A806" s="66"/>
    </row>
    <row r="807" ht="49.5" customHeight="1" hidden="1">
      <c r="A807" s="66"/>
    </row>
    <row r="808" ht="49.5" customHeight="1" hidden="1">
      <c r="A808" s="66"/>
    </row>
    <row r="809" ht="49.5" customHeight="1" hidden="1">
      <c r="A809" s="66"/>
    </row>
    <row r="810" ht="49.5" customHeight="1" hidden="1">
      <c r="A810" s="66"/>
    </row>
    <row r="811" ht="49.5" customHeight="1" hidden="1">
      <c r="A811" s="66"/>
    </row>
    <row r="812" ht="49.5" customHeight="1" hidden="1">
      <c r="A812" s="66"/>
    </row>
    <row r="813" ht="49.5" customHeight="1" hidden="1">
      <c r="A813" s="66"/>
    </row>
    <row r="814" ht="49.5" customHeight="1" hidden="1">
      <c r="A814" s="66"/>
    </row>
    <row r="815" ht="49.5" customHeight="1" hidden="1">
      <c r="A815" s="66"/>
    </row>
    <row r="816" ht="49.5" customHeight="1" hidden="1">
      <c r="A816" s="66"/>
    </row>
    <row r="817" ht="49.5" customHeight="1" hidden="1">
      <c r="A817" s="66"/>
    </row>
    <row r="818" ht="49.5" customHeight="1" hidden="1">
      <c r="A818" s="66"/>
    </row>
    <row r="819" ht="49.5" customHeight="1" hidden="1">
      <c r="A819" s="66"/>
    </row>
    <row r="820" ht="49.5" customHeight="1" hidden="1">
      <c r="A820" s="66"/>
    </row>
    <row r="821" ht="49.5" customHeight="1" hidden="1">
      <c r="A821" s="66"/>
    </row>
    <row r="822" ht="49.5" customHeight="1" hidden="1">
      <c r="A822" s="66"/>
    </row>
    <row r="823" ht="49.5" customHeight="1" hidden="1">
      <c r="A823" s="66"/>
    </row>
    <row r="824" ht="49.5" customHeight="1" hidden="1">
      <c r="A824" s="66"/>
    </row>
    <row r="825" ht="49.5" customHeight="1" hidden="1">
      <c r="A825" s="66"/>
    </row>
    <row r="826" ht="49.5" customHeight="1" hidden="1">
      <c r="A826" s="66"/>
    </row>
    <row r="827" ht="49.5" customHeight="1" hidden="1">
      <c r="A827" s="66"/>
    </row>
    <row r="828" ht="49.5" customHeight="1" hidden="1">
      <c r="A828" s="66"/>
    </row>
    <row r="829" ht="49.5" customHeight="1" hidden="1">
      <c r="A829" s="66"/>
    </row>
    <row r="830" ht="49.5" customHeight="1" hidden="1">
      <c r="A830" s="66"/>
    </row>
    <row r="831" ht="49.5" customHeight="1" hidden="1">
      <c r="A831" s="68"/>
    </row>
  </sheetData>
  <sheetProtection password="CC3D" sheet="1" objects="1" scenarios="1"/>
  <mergeCells count="632">
    <mergeCell ref="F2:J2"/>
    <mergeCell ref="F1:J1"/>
    <mergeCell ref="D20:D21"/>
    <mergeCell ref="D22:D23"/>
    <mergeCell ref="F19:J19"/>
    <mergeCell ref="E16:F16"/>
    <mergeCell ref="F5:J5"/>
    <mergeCell ref="I3:J3"/>
    <mergeCell ref="G3:H3"/>
    <mergeCell ref="E9:K9"/>
    <mergeCell ref="F104:J104"/>
    <mergeCell ref="F86:J86"/>
    <mergeCell ref="D24:D25"/>
    <mergeCell ref="F17:J17"/>
    <mergeCell ref="G101:I101"/>
    <mergeCell ref="F102:J102"/>
    <mergeCell ref="F18:J18"/>
    <mergeCell ref="F87:J87"/>
    <mergeCell ref="F100:J100"/>
    <mergeCell ref="F70:J70"/>
    <mergeCell ref="F121:J121"/>
    <mergeCell ref="F134:J134"/>
    <mergeCell ref="F117:J117"/>
    <mergeCell ref="G118:I118"/>
    <mergeCell ref="F119:J119"/>
    <mergeCell ref="F120:J120"/>
    <mergeCell ref="F68:J68"/>
    <mergeCell ref="F69:J69"/>
    <mergeCell ref="G67:I67"/>
    <mergeCell ref="F103:J103"/>
    <mergeCell ref="F83:J83"/>
    <mergeCell ref="G84:I84"/>
    <mergeCell ref="F49:J49"/>
    <mergeCell ref="G135:I135"/>
    <mergeCell ref="F136:J136"/>
    <mergeCell ref="F137:J137"/>
    <mergeCell ref="G50:I50"/>
    <mergeCell ref="F51:J51"/>
    <mergeCell ref="F52:J52"/>
    <mergeCell ref="F53:J53"/>
    <mergeCell ref="F85:J85"/>
    <mergeCell ref="F66:J66"/>
    <mergeCell ref="F138:J138"/>
    <mergeCell ref="F151:J151"/>
    <mergeCell ref="G152:I152"/>
    <mergeCell ref="F153:J153"/>
    <mergeCell ref="F154:J154"/>
    <mergeCell ref="F155:J155"/>
    <mergeCell ref="F168:J168"/>
    <mergeCell ref="G169:I169"/>
    <mergeCell ref="F170:J170"/>
    <mergeCell ref="F171:J171"/>
    <mergeCell ref="F172:J172"/>
    <mergeCell ref="F185:J185"/>
    <mergeCell ref="G186:I186"/>
    <mergeCell ref="F187:J187"/>
    <mergeCell ref="F188:J188"/>
    <mergeCell ref="F189:J189"/>
    <mergeCell ref="F202:J202"/>
    <mergeCell ref="G203:I203"/>
    <mergeCell ref="F204:J204"/>
    <mergeCell ref="F205:J205"/>
    <mergeCell ref="F206:J206"/>
    <mergeCell ref="F219:J219"/>
    <mergeCell ref="F460:J460"/>
    <mergeCell ref="F461:J461"/>
    <mergeCell ref="F440:J440"/>
    <mergeCell ref="G441:I441"/>
    <mergeCell ref="F442:J442"/>
    <mergeCell ref="F443:J443"/>
    <mergeCell ref="G424:I424"/>
    <mergeCell ref="F425:J425"/>
    <mergeCell ref="F474:J474"/>
    <mergeCell ref="F444:J444"/>
    <mergeCell ref="F457:J457"/>
    <mergeCell ref="G458:I458"/>
    <mergeCell ref="F459:J459"/>
    <mergeCell ref="F426:J426"/>
    <mergeCell ref="F427:J427"/>
    <mergeCell ref="F408:J408"/>
    <mergeCell ref="F409:J409"/>
    <mergeCell ref="F410:J410"/>
    <mergeCell ref="F423:J423"/>
    <mergeCell ref="F392:J392"/>
    <mergeCell ref="F393:J393"/>
    <mergeCell ref="F406:J406"/>
    <mergeCell ref="G407:I407"/>
    <mergeCell ref="F376:J376"/>
    <mergeCell ref="F389:J389"/>
    <mergeCell ref="G390:I390"/>
    <mergeCell ref="F391:J391"/>
    <mergeCell ref="F372:J372"/>
    <mergeCell ref="G373:I373"/>
    <mergeCell ref="F374:J374"/>
    <mergeCell ref="F375:J375"/>
    <mergeCell ref="G356:I356"/>
    <mergeCell ref="F357:J357"/>
    <mergeCell ref="F358:J358"/>
    <mergeCell ref="F359:J359"/>
    <mergeCell ref="F340:J340"/>
    <mergeCell ref="F341:J341"/>
    <mergeCell ref="F342:J342"/>
    <mergeCell ref="F355:J355"/>
    <mergeCell ref="F324:J324"/>
    <mergeCell ref="F325:J325"/>
    <mergeCell ref="F338:J338"/>
    <mergeCell ref="G339:I339"/>
    <mergeCell ref="F308:J308"/>
    <mergeCell ref="F321:J321"/>
    <mergeCell ref="G322:I322"/>
    <mergeCell ref="F323:J323"/>
    <mergeCell ref="F304:J304"/>
    <mergeCell ref="G305:I305"/>
    <mergeCell ref="F306:J306"/>
    <mergeCell ref="F307:J307"/>
    <mergeCell ref="G288:I288"/>
    <mergeCell ref="F289:J289"/>
    <mergeCell ref="F290:J290"/>
    <mergeCell ref="F291:J291"/>
    <mergeCell ref="F272:J272"/>
    <mergeCell ref="F273:J273"/>
    <mergeCell ref="F274:J274"/>
    <mergeCell ref="F287:J287"/>
    <mergeCell ref="F256:J256"/>
    <mergeCell ref="F257:J257"/>
    <mergeCell ref="F270:J270"/>
    <mergeCell ref="G271:I271"/>
    <mergeCell ref="F240:J240"/>
    <mergeCell ref="F253:J253"/>
    <mergeCell ref="G254:I254"/>
    <mergeCell ref="F255:J255"/>
    <mergeCell ref="F236:J236"/>
    <mergeCell ref="G237:I237"/>
    <mergeCell ref="F238:J238"/>
    <mergeCell ref="F239:J239"/>
    <mergeCell ref="G220:I220"/>
    <mergeCell ref="F221:J221"/>
    <mergeCell ref="F222:J222"/>
    <mergeCell ref="F223:J223"/>
    <mergeCell ref="G475:I475"/>
    <mergeCell ref="F476:J476"/>
    <mergeCell ref="F477:J477"/>
    <mergeCell ref="F478:J478"/>
    <mergeCell ref="F491:J491"/>
    <mergeCell ref="G492:I492"/>
    <mergeCell ref="F493:J493"/>
    <mergeCell ref="F494:J494"/>
    <mergeCell ref="F495:J495"/>
    <mergeCell ref="F508:J508"/>
    <mergeCell ref="G509:I509"/>
    <mergeCell ref="F510:J510"/>
    <mergeCell ref="F511:J511"/>
    <mergeCell ref="F512:J512"/>
    <mergeCell ref="F525:J525"/>
    <mergeCell ref="G526:I526"/>
    <mergeCell ref="F527:J527"/>
    <mergeCell ref="F528:J528"/>
    <mergeCell ref="F529:J529"/>
    <mergeCell ref="F542:J542"/>
    <mergeCell ref="G543:I543"/>
    <mergeCell ref="F544:J544"/>
    <mergeCell ref="F545:J545"/>
    <mergeCell ref="F546:J546"/>
    <mergeCell ref="F559:J559"/>
    <mergeCell ref="G560:I560"/>
    <mergeCell ref="F561:J561"/>
    <mergeCell ref="F562:J562"/>
    <mergeCell ref="F563:J563"/>
    <mergeCell ref="F576:J576"/>
    <mergeCell ref="G577:I577"/>
    <mergeCell ref="F578:J578"/>
    <mergeCell ref="F579:J579"/>
    <mergeCell ref="F580:J580"/>
    <mergeCell ref="F593:J593"/>
    <mergeCell ref="G594:I594"/>
    <mergeCell ref="F595:J595"/>
    <mergeCell ref="F596:J596"/>
    <mergeCell ref="F597:J597"/>
    <mergeCell ref="F610:J610"/>
    <mergeCell ref="F627:J627"/>
    <mergeCell ref="G628:I628"/>
    <mergeCell ref="F629:J629"/>
    <mergeCell ref="G611:I611"/>
    <mergeCell ref="F612:J612"/>
    <mergeCell ref="F613:J613"/>
    <mergeCell ref="F614:J614"/>
    <mergeCell ref="D30:D31"/>
    <mergeCell ref="L37:L38"/>
    <mergeCell ref="L20:L21"/>
    <mergeCell ref="L22:L23"/>
    <mergeCell ref="L24:L25"/>
    <mergeCell ref="L26:L27"/>
    <mergeCell ref="F32:J32"/>
    <mergeCell ref="G33:I33"/>
    <mergeCell ref="D26:D27"/>
    <mergeCell ref="D37:D38"/>
    <mergeCell ref="D39:D40"/>
    <mergeCell ref="F34:J34"/>
    <mergeCell ref="F35:J35"/>
    <mergeCell ref="F36:J36"/>
    <mergeCell ref="D41:D42"/>
    <mergeCell ref="D43:D44"/>
    <mergeCell ref="D47:D48"/>
    <mergeCell ref="D94:D95"/>
    <mergeCell ref="D62:D63"/>
    <mergeCell ref="D45:D46"/>
    <mergeCell ref="D90:D91"/>
    <mergeCell ref="D92:D93"/>
    <mergeCell ref="D54:D55"/>
    <mergeCell ref="D56:D57"/>
    <mergeCell ref="D58:D59"/>
    <mergeCell ref="D60:D61"/>
    <mergeCell ref="D64:D65"/>
    <mergeCell ref="D79:D80"/>
    <mergeCell ref="D81:D82"/>
    <mergeCell ref="D88:D89"/>
    <mergeCell ref="D71:D72"/>
    <mergeCell ref="D73:D74"/>
    <mergeCell ref="D75:D76"/>
    <mergeCell ref="D77:D78"/>
    <mergeCell ref="D96:D97"/>
    <mergeCell ref="D98:D99"/>
    <mergeCell ref="D105:D106"/>
    <mergeCell ref="D107:D108"/>
    <mergeCell ref="D109:D110"/>
    <mergeCell ref="D111:D112"/>
    <mergeCell ref="D113:D114"/>
    <mergeCell ref="D115:D116"/>
    <mergeCell ref="D122:D123"/>
    <mergeCell ref="D124:D125"/>
    <mergeCell ref="D126:D127"/>
    <mergeCell ref="D128:D129"/>
    <mergeCell ref="D130:D131"/>
    <mergeCell ref="D132:D133"/>
    <mergeCell ref="D139:D140"/>
    <mergeCell ref="D141:D142"/>
    <mergeCell ref="D143:D144"/>
    <mergeCell ref="D145:D146"/>
    <mergeCell ref="D147:D148"/>
    <mergeCell ref="D149:D150"/>
    <mergeCell ref="D156:D157"/>
    <mergeCell ref="D158:D159"/>
    <mergeCell ref="D160:D161"/>
    <mergeCell ref="D162:D163"/>
    <mergeCell ref="D164:D165"/>
    <mergeCell ref="D166:D167"/>
    <mergeCell ref="D173:D174"/>
    <mergeCell ref="D175:D176"/>
    <mergeCell ref="D177:D178"/>
    <mergeCell ref="D179:D180"/>
    <mergeCell ref="D181:D182"/>
    <mergeCell ref="D183:D184"/>
    <mergeCell ref="D190:D191"/>
    <mergeCell ref="D192:D193"/>
    <mergeCell ref="D194:D195"/>
    <mergeCell ref="D196:D197"/>
    <mergeCell ref="D198:D199"/>
    <mergeCell ref="D200:D201"/>
    <mergeCell ref="D207:D208"/>
    <mergeCell ref="D209:D210"/>
    <mergeCell ref="D211:D212"/>
    <mergeCell ref="D213:D214"/>
    <mergeCell ref="D215:D216"/>
    <mergeCell ref="D217:D218"/>
    <mergeCell ref="D224:D225"/>
    <mergeCell ref="D226:D227"/>
    <mergeCell ref="D228:D229"/>
    <mergeCell ref="D230:D231"/>
    <mergeCell ref="D232:D233"/>
    <mergeCell ref="D234:D235"/>
    <mergeCell ref="D241:D242"/>
    <mergeCell ref="D243:D244"/>
    <mergeCell ref="D245:D246"/>
    <mergeCell ref="D247:D248"/>
    <mergeCell ref="D249:D250"/>
    <mergeCell ref="D251:D252"/>
    <mergeCell ref="D258:D259"/>
    <mergeCell ref="D260:D261"/>
    <mergeCell ref="D262:D263"/>
    <mergeCell ref="D264:D265"/>
    <mergeCell ref="D266:D267"/>
    <mergeCell ref="D268:D269"/>
    <mergeCell ref="D275:D276"/>
    <mergeCell ref="D277:D278"/>
    <mergeCell ref="D279:D280"/>
    <mergeCell ref="D281:D282"/>
    <mergeCell ref="D283:D284"/>
    <mergeCell ref="D285:D286"/>
    <mergeCell ref="D292:D293"/>
    <mergeCell ref="D294:D295"/>
    <mergeCell ref="D296:D297"/>
    <mergeCell ref="D298:D299"/>
    <mergeCell ref="D300:D301"/>
    <mergeCell ref="D302:D303"/>
    <mergeCell ref="D309:D310"/>
    <mergeCell ref="D311:D312"/>
    <mergeCell ref="D313:D314"/>
    <mergeCell ref="D315:D316"/>
    <mergeCell ref="D317:D318"/>
    <mergeCell ref="D319:D320"/>
    <mergeCell ref="D343:D344"/>
    <mergeCell ref="D345:D346"/>
    <mergeCell ref="D347:D348"/>
    <mergeCell ref="D349:D350"/>
    <mergeCell ref="D351:D352"/>
    <mergeCell ref="D353:D354"/>
    <mergeCell ref="D360:D361"/>
    <mergeCell ref="D362:D363"/>
    <mergeCell ref="D364:D365"/>
    <mergeCell ref="D366:D367"/>
    <mergeCell ref="D368:D369"/>
    <mergeCell ref="D370:D371"/>
    <mergeCell ref="D377:D378"/>
    <mergeCell ref="D379:D380"/>
    <mergeCell ref="D381:D382"/>
    <mergeCell ref="D383:D384"/>
    <mergeCell ref="D385:D386"/>
    <mergeCell ref="D387:D388"/>
    <mergeCell ref="D394:D395"/>
    <mergeCell ref="D396:D397"/>
    <mergeCell ref="D398:D399"/>
    <mergeCell ref="D400:D401"/>
    <mergeCell ref="D402:D403"/>
    <mergeCell ref="D404:D405"/>
    <mergeCell ref="D411:D412"/>
    <mergeCell ref="D413:D414"/>
    <mergeCell ref="D415:D416"/>
    <mergeCell ref="D417:D418"/>
    <mergeCell ref="D419:D420"/>
    <mergeCell ref="D421:D422"/>
    <mergeCell ref="D428:D429"/>
    <mergeCell ref="D430:D431"/>
    <mergeCell ref="D432:D433"/>
    <mergeCell ref="D434:D435"/>
    <mergeCell ref="D436:D437"/>
    <mergeCell ref="D438:D439"/>
    <mergeCell ref="D445:D446"/>
    <mergeCell ref="D447:D448"/>
    <mergeCell ref="D449:D450"/>
    <mergeCell ref="D451:D452"/>
    <mergeCell ref="D453:D454"/>
    <mergeCell ref="D455:D456"/>
    <mergeCell ref="D462:D463"/>
    <mergeCell ref="D464:D465"/>
    <mergeCell ref="D466:D467"/>
    <mergeCell ref="D468:D469"/>
    <mergeCell ref="D470:D471"/>
    <mergeCell ref="D472:D473"/>
    <mergeCell ref="D479:D480"/>
    <mergeCell ref="D481:D482"/>
    <mergeCell ref="D483:D484"/>
    <mergeCell ref="D485:D486"/>
    <mergeCell ref="D487:D488"/>
    <mergeCell ref="D489:D490"/>
    <mergeCell ref="D496:D497"/>
    <mergeCell ref="D498:D499"/>
    <mergeCell ref="D500:D501"/>
    <mergeCell ref="D502:D503"/>
    <mergeCell ref="D504:D505"/>
    <mergeCell ref="D506:D507"/>
    <mergeCell ref="D513:D514"/>
    <mergeCell ref="D515:D516"/>
    <mergeCell ref="D517:D518"/>
    <mergeCell ref="D519:D520"/>
    <mergeCell ref="D521:D522"/>
    <mergeCell ref="D523:D524"/>
    <mergeCell ref="D530:D531"/>
    <mergeCell ref="D532:D533"/>
    <mergeCell ref="D534:D535"/>
    <mergeCell ref="D536:D537"/>
    <mergeCell ref="D538:D539"/>
    <mergeCell ref="D540:D541"/>
    <mergeCell ref="D547:D548"/>
    <mergeCell ref="D549:D550"/>
    <mergeCell ref="D551:D552"/>
    <mergeCell ref="D553:D554"/>
    <mergeCell ref="D555:D556"/>
    <mergeCell ref="D557:D558"/>
    <mergeCell ref="D564:D565"/>
    <mergeCell ref="D566:D567"/>
    <mergeCell ref="D568:D569"/>
    <mergeCell ref="D570:D571"/>
    <mergeCell ref="D572:D573"/>
    <mergeCell ref="D574:D575"/>
    <mergeCell ref="D581:D582"/>
    <mergeCell ref="D583:D584"/>
    <mergeCell ref="D585:D586"/>
    <mergeCell ref="D587:D588"/>
    <mergeCell ref="D606:D607"/>
    <mergeCell ref="D608:D609"/>
    <mergeCell ref="D589:D590"/>
    <mergeCell ref="D591:D592"/>
    <mergeCell ref="D598:D599"/>
    <mergeCell ref="D600:D601"/>
    <mergeCell ref="D334:D335"/>
    <mergeCell ref="D336:D337"/>
    <mergeCell ref="D623:D624"/>
    <mergeCell ref="D625:D626"/>
    <mergeCell ref="D615:D616"/>
    <mergeCell ref="D617:D618"/>
    <mergeCell ref="D619:D620"/>
    <mergeCell ref="D621:D622"/>
    <mergeCell ref="D602:D603"/>
    <mergeCell ref="D604:D605"/>
    <mergeCell ref="D326:D327"/>
    <mergeCell ref="D328:D329"/>
    <mergeCell ref="D330:D331"/>
    <mergeCell ref="D332:D333"/>
    <mergeCell ref="L619:L620"/>
    <mergeCell ref="L621:L622"/>
    <mergeCell ref="L623:L624"/>
    <mergeCell ref="L625:L626"/>
    <mergeCell ref="L602:L603"/>
    <mergeCell ref="L604:L605"/>
    <mergeCell ref="L615:L616"/>
    <mergeCell ref="L617:L618"/>
    <mergeCell ref="L606:L607"/>
    <mergeCell ref="L608:L609"/>
    <mergeCell ref="L581:L582"/>
    <mergeCell ref="L583:L584"/>
    <mergeCell ref="L585:L586"/>
    <mergeCell ref="L587:L588"/>
    <mergeCell ref="L589:L590"/>
    <mergeCell ref="L591:L592"/>
    <mergeCell ref="L598:L599"/>
    <mergeCell ref="L600:L601"/>
    <mergeCell ref="L564:L565"/>
    <mergeCell ref="L566:L567"/>
    <mergeCell ref="L568:L569"/>
    <mergeCell ref="L570:L571"/>
    <mergeCell ref="L534:L535"/>
    <mergeCell ref="L536:L537"/>
    <mergeCell ref="L572:L573"/>
    <mergeCell ref="L574:L575"/>
    <mergeCell ref="L547:L548"/>
    <mergeCell ref="L549:L550"/>
    <mergeCell ref="L551:L552"/>
    <mergeCell ref="L553:L554"/>
    <mergeCell ref="L555:L556"/>
    <mergeCell ref="L557:L558"/>
    <mergeCell ref="L538:L539"/>
    <mergeCell ref="L540:L541"/>
    <mergeCell ref="L513:L514"/>
    <mergeCell ref="L515:L516"/>
    <mergeCell ref="L517:L518"/>
    <mergeCell ref="L519:L520"/>
    <mergeCell ref="L521:L522"/>
    <mergeCell ref="L523:L524"/>
    <mergeCell ref="L530:L531"/>
    <mergeCell ref="L532:L533"/>
    <mergeCell ref="L496:L497"/>
    <mergeCell ref="L498:L499"/>
    <mergeCell ref="L500:L501"/>
    <mergeCell ref="L502:L503"/>
    <mergeCell ref="L466:L467"/>
    <mergeCell ref="L468:L469"/>
    <mergeCell ref="L504:L505"/>
    <mergeCell ref="L506:L507"/>
    <mergeCell ref="L479:L480"/>
    <mergeCell ref="L481:L482"/>
    <mergeCell ref="L483:L484"/>
    <mergeCell ref="L485:L486"/>
    <mergeCell ref="L487:L488"/>
    <mergeCell ref="L489:L490"/>
    <mergeCell ref="L470:L471"/>
    <mergeCell ref="L472:L473"/>
    <mergeCell ref="L445:L446"/>
    <mergeCell ref="L447:L448"/>
    <mergeCell ref="L449:L450"/>
    <mergeCell ref="L451:L452"/>
    <mergeCell ref="L453:L454"/>
    <mergeCell ref="L455:L456"/>
    <mergeCell ref="L462:L463"/>
    <mergeCell ref="L464:L465"/>
    <mergeCell ref="L428:L429"/>
    <mergeCell ref="L430:L431"/>
    <mergeCell ref="L432:L433"/>
    <mergeCell ref="L434:L435"/>
    <mergeCell ref="L398:L399"/>
    <mergeCell ref="L400:L401"/>
    <mergeCell ref="L436:L437"/>
    <mergeCell ref="L438:L439"/>
    <mergeCell ref="L411:L412"/>
    <mergeCell ref="L413:L414"/>
    <mergeCell ref="L415:L416"/>
    <mergeCell ref="L417:L418"/>
    <mergeCell ref="L419:L420"/>
    <mergeCell ref="L421:L422"/>
    <mergeCell ref="L402:L403"/>
    <mergeCell ref="L404:L405"/>
    <mergeCell ref="L377:L378"/>
    <mergeCell ref="L379:L380"/>
    <mergeCell ref="L381:L382"/>
    <mergeCell ref="L383:L384"/>
    <mergeCell ref="L385:L386"/>
    <mergeCell ref="L387:L388"/>
    <mergeCell ref="L394:L395"/>
    <mergeCell ref="L396:L397"/>
    <mergeCell ref="L360:L361"/>
    <mergeCell ref="L362:L363"/>
    <mergeCell ref="L364:L365"/>
    <mergeCell ref="L366:L367"/>
    <mergeCell ref="L330:L331"/>
    <mergeCell ref="L332:L333"/>
    <mergeCell ref="L368:L369"/>
    <mergeCell ref="L370:L371"/>
    <mergeCell ref="L343:L344"/>
    <mergeCell ref="L345:L346"/>
    <mergeCell ref="L347:L348"/>
    <mergeCell ref="L349:L350"/>
    <mergeCell ref="L351:L352"/>
    <mergeCell ref="L353:L354"/>
    <mergeCell ref="L334:L335"/>
    <mergeCell ref="L336:L337"/>
    <mergeCell ref="L309:L310"/>
    <mergeCell ref="L311:L312"/>
    <mergeCell ref="L313:L314"/>
    <mergeCell ref="L315:L316"/>
    <mergeCell ref="L317:L318"/>
    <mergeCell ref="L319:L320"/>
    <mergeCell ref="L326:L327"/>
    <mergeCell ref="L328:L329"/>
    <mergeCell ref="L292:L293"/>
    <mergeCell ref="L294:L295"/>
    <mergeCell ref="L296:L297"/>
    <mergeCell ref="L298:L299"/>
    <mergeCell ref="L262:L263"/>
    <mergeCell ref="L264:L265"/>
    <mergeCell ref="L300:L301"/>
    <mergeCell ref="L302:L303"/>
    <mergeCell ref="L275:L276"/>
    <mergeCell ref="L277:L278"/>
    <mergeCell ref="L279:L280"/>
    <mergeCell ref="L281:L282"/>
    <mergeCell ref="L283:L284"/>
    <mergeCell ref="L285:L286"/>
    <mergeCell ref="L266:L267"/>
    <mergeCell ref="L268:L269"/>
    <mergeCell ref="L241:L242"/>
    <mergeCell ref="L243:L244"/>
    <mergeCell ref="L245:L246"/>
    <mergeCell ref="L247:L248"/>
    <mergeCell ref="L249:L250"/>
    <mergeCell ref="L251:L252"/>
    <mergeCell ref="L258:L259"/>
    <mergeCell ref="L260:L261"/>
    <mergeCell ref="L224:L225"/>
    <mergeCell ref="L226:L227"/>
    <mergeCell ref="L228:L229"/>
    <mergeCell ref="L230:L231"/>
    <mergeCell ref="L194:L195"/>
    <mergeCell ref="L196:L197"/>
    <mergeCell ref="L232:L233"/>
    <mergeCell ref="L234:L235"/>
    <mergeCell ref="L207:L208"/>
    <mergeCell ref="L209:L210"/>
    <mergeCell ref="L211:L212"/>
    <mergeCell ref="L213:L214"/>
    <mergeCell ref="L215:L216"/>
    <mergeCell ref="L217:L218"/>
    <mergeCell ref="L198:L199"/>
    <mergeCell ref="L200:L201"/>
    <mergeCell ref="L173:L174"/>
    <mergeCell ref="L175:L176"/>
    <mergeCell ref="L177:L178"/>
    <mergeCell ref="L179:L180"/>
    <mergeCell ref="L181:L182"/>
    <mergeCell ref="L183:L184"/>
    <mergeCell ref="L190:L191"/>
    <mergeCell ref="L192:L193"/>
    <mergeCell ref="L156:L157"/>
    <mergeCell ref="L158:L159"/>
    <mergeCell ref="L160:L161"/>
    <mergeCell ref="L162:L163"/>
    <mergeCell ref="L126:L127"/>
    <mergeCell ref="L128:L129"/>
    <mergeCell ref="L164:L165"/>
    <mergeCell ref="L166:L167"/>
    <mergeCell ref="L139:L140"/>
    <mergeCell ref="L141:L142"/>
    <mergeCell ref="L143:L144"/>
    <mergeCell ref="L145:L146"/>
    <mergeCell ref="L147:L148"/>
    <mergeCell ref="L149:L150"/>
    <mergeCell ref="L130:L131"/>
    <mergeCell ref="L132:L133"/>
    <mergeCell ref="L105:L106"/>
    <mergeCell ref="L107:L108"/>
    <mergeCell ref="L109:L110"/>
    <mergeCell ref="L111:L112"/>
    <mergeCell ref="L113:L114"/>
    <mergeCell ref="L115:L116"/>
    <mergeCell ref="L122:L123"/>
    <mergeCell ref="L124:L125"/>
    <mergeCell ref="L98:L99"/>
    <mergeCell ref="L71:L72"/>
    <mergeCell ref="L73:L74"/>
    <mergeCell ref="L75:L76"/>
    <mergeCell ref="L77:L78"/>
    <mergeCell ref="L79:L80"/>
    <mergeCell ref="L81:L82"/>
    <mergeCell ref="L88:L89"/>
    <mergeCell ref="L90:L91"/>
    <mergeCell ref="L92:L93"/>
    <mergeCell ref="L56:L57"/>
    <mergeCell ref="L58:L59"/>
    <mergeCell ref="L60:L61"/>
    <mergeCell ref="L96:L97"/>
    <mergeCell ref="L94:L95"/>
    <mergeCell ref="L62:L63"/>
    <mergeCell ref="L64:L65"/>
    <mergeCell ref="L47:L48"/>
    <mergeCell ref="L54:L55"/>
    <mergeCell ref="L39:L40"/>
    <mergeCell ref="L41:L42"/>
    <mergeCell ref="L43:L44"/>
    <mergeCell ref="L45:L46"/>
    <mergeCell ref="L30:L31"/>
    <mergeCell ref="G16:I16"/>
    <mergeCell ref="H4:I4"/>
    <mergeCell ref="J4:K4"/>
    <mergeCell ref="E11:K11"/>
    <mergeCell ref="E12:K12"/>
    <mergeCell ref="E13:K13"/>
    <mergeCell ref="E8:K8"/>
    <mergeCell ref="E7:K7"/>
    <mergeCell ref="G15:I15"/>
    <mergeCell ref="E10:K10"/>
    <mergeCell ref="D4:E4"/>
    <mergeCell ref="F4:G4"/>
    <mergeCell ref="L28:L29"/>
    <mergeCell ref="D28:D29"/>
  </mergeCells>
  <conditionalFormatting sqref="F20:J34 F36:J51 F53:J68 F614:J626 F70:J85 F87:J102 F104:J119 F121:J136 F138:J153 F155:J170 F172:J187 F189:J204 F206:J221 F223:J238 F240:J255 F257:J272 F274:J289 F291:J306 F308:J323 E20:E340 F325:J340 E342:E626 F342:J357 F359:J374 F376:J391 F393:J408 F410:J425 F427:J442 F444:J459 F461:J476 F478:J493 F495:J510 F512:J527 F529:J544 F546:J561 F563:J578 F580:J595 F597:J612 K20:K626">
    <cfRule type="cellIs" priority="1" dxfId="0" operator="equal" stopIfTrue="1">
      <formula>$IV$2</formula>
    </cfRule>
  </conditionalFormatting>
  <conditionalFormatting sqref="D18:D629 L18:L629">
    <cfRule type="cellIs" priority="2" dxfId="1" operator="equal" stopIfTrue="1">
      <formula>$IV$3</formula>
    </cfRule>
  </conditionalFormatting>
  <hyperlinks>
    <hyperlink ref="H4" r:id="rId1" display="www.TechForText.com/List"/>
    <hyperlink ref="J4" r:id="rId2" display="www.TechForText.com"/>
    <hyperlink ref="G3" r:id="rId3" display="RunDavid@Verizon.net"/>
    <hyperlink ref="F4:G4" r:id="rId4" display=" www.Tech-For-Text.com"/>
    <hyperlink ref="J4:K4" r:id="rId5" display="www.TechForText.com"/>
  </hyperlinks>
  <printOptions horizontalCentered="1" verticalCentered="1"/>
  <pageMargins left="0.75" right="0.75" top="1" bottom="1" header="0.5" footer="0.5"/>
  <pageSetup blackAndWhite="1" fitToHeight="48" horizontalDpi="300" verticalDpi="300" orientation="portrait" scale="63" r:id="rId7"/>
  <rowBreaks count="35" manualBreakCount="35">
    <brk id="34" min="2" max="12" man="1"/>
    <brk id="51" min="2" max="12" man="1"/>
    <brk id="65" min="2" max="12" man="1"/>
    <brk id="85" min="2" max="12" man="1"/>
    <brk id="102" min="2" max="12" man="1"/>
    <brk id="119" min="2" max="12" man="1"/>
    <brk id="136" min="2" max="12" man="1"/>
    <brk id="153" min="2" max="12" man="1"/>
    <brk id="170" min="2" max="12" man="1"/>
    <brk id="187" min="2" max="12" man="1"/>
    <brk id="201" min="2" max="12" man="1"/>
    <brk id="221" min="2" max="12" man="1"/>
    <brk id="238" min="2" max="12" man="1"/>
    <brk id="255" min="2" max="12" man="1"/>
    <brk id="272" min="2" max="12" man="1"/>
    <brk id="289" min="2" max="12" man="1"/>
    <brk id="306" min="2" max="12" man="1"/>
    <brk id="323" min="2" max="12" man="1"/>
    <brk id="337" min="2" max="12" man="1"/>
    <brk id="357" min="2" max="12" man="1"/>
    <brk id="374" min="2" max="12" man="1"/>
    <brk id="391" min="2" max="12" man="1"/>
    <brk id="408" min="2" max="12" man="1"/>
    <brk id="425" min="2" max="12" man="1"/>
    <brk id="442" min="2" max="12" man="1"/>
    <brk id="459" min="2" max="12" man="1"/>
    <brk id="476" min="2" max="12" man="1"/>
    <brk id="493" min="2" max="12" man="1"/>
    <brk id="507" min="2" max="12" man="1"/>
    <brk id="527" min="2" max="12" man="1"/>
    <brk id="544" min="2" max="12" man="1"/>
    <brk id="561" min="2" max="12" man="1"/>
    <brk id="578" min="2" max="12" man="1"/>
    <brk id="595" min="2" max="12" man="1"/>
    <brk id="612" min="2" max="12" man="1"/>
  </rowBreaks>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David Alderoty</cp:lastModifiedBy>
  <cp:lastPrinted>2009-12-01T05:46:19Z</cp:lastPrinted>
  <dcterms:created xsi:type="dcterms:W3CDTF">1996-10-14T23:33:28Z</dcterms:created>
  <dcterms:modified xsi:type="dcterms:W3CDTF">2009-12-01T05:47:25Z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